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defaultThemeVersion="124226"/>
  <mc:AlternateContent xmlns:mc="http://schemas.openxmlformats.org/markup-compatibility/2006">
    <mc:Choice Requires="x15">
      <x15ac:absPath xmlns:x15ac="http://schemas.microsoft.com/office/spreadsheetml/2010/11/ac" url="\\cmcaminha.local\profiles$\ProfilesUsers\j.curralo\Documents\OBRAS 2023\04 - Reconversão Escola Primária em Unidades Habitacionais_Cristelo\"/>
    </mc:Choice>
  </mc:AlternateContent>
  <xr:revisionPtr revIDLastSave="0" documentId="13_ncr:1_{E0E121A9-5B62-4C4B-94A3-8CEFB6829356}" xr6:coauthVersionLast="36" xr6:coauthVersionMax="36" xr10:uidLastSave="{00000000-0000-0000-0000-000000000000}"/>
  <bookViews>
    <workbookView xWindow="0" yWindow="0" windowWidth="28800" windowHeight="11625" xr2:uid="{00000000-000D-0000-FFFF-FFFF00000000}"/>
  </bookViews>
  <sheets>
    <sheet name="MQ" sheetId="1" r:id="rId1"/>
  </sheets>
  <definedNames>
    <definedName name="_xlnm.Print_Area" localSheetId="0">MQ!$B$1:$G$395</definedName>
    <definedName name="_xlnm.Print_Titles" localSheetId="0">MQ!$1:$11</definedName>
  </definedNames>
  <calcPr calcId="191029" concurrentCalc="0"/>
</workbook>
</file>

<file path=xl/calcChain.xml><?xml version="1.0" encoding="utf-8"?>
<calcChain xmlns="http://schemas.openxmlformats.org/spreadsheetml/2006/main">
  <c r="G19" i="1" l="1"/>
  <c r="G372" i="1"/>
  <c r="G370" i="1"/>
  <c r="F368" i="1"/>
  <c r="G21" i="1"/>
  <c r="G23" i="1"/>
  <c r="G25" i="1"/>
  <c r="G27" i="1"/>
  <c r="F17" i="1"/>
  <c r="G31" i="1"/>
  <c r="F29" i="1"/>
  <c r="G36" i="1"/>
  <c r="G37" i="1"/>
  <c r="G38" i="1"/>
  <c r="F33" i="1"/>
  <c r="G42" i="1"/>
  <c r="G44" i="1"/>
  <c r="G46" i="1"/>
  <c r="G48" i="1"/>
  <c r="G51" i="1"/>
  <c r="G52" i="1"/>
  <c r="G54" i="1"/>
  <c r="G56" i="1"/>
  <c r="G59" i="1"/>
  <c r="G61" i="1"/>
  <c r="F40" i="1"/>
  <c r="G65" i="1"/>
  <c r="G67" i="1"/>
  <c r="G69" i="1"/>
  <c r="F63" i="1"/>
  <c r="G75" i="1"/>
  <c r="G77" i="1"/>
  <c r="G79" i="1"/>
  <c r="G83" i="1"/>
  <c r="G85" i="1"/>
  <c r="G87" i="1"/>
  <c r="G89" i="1"/>
  <c r="G92" i="1"/>
  <c r="G96" i="1"/>
  <c r="G100" i="1"/>
  <c r="G103" i="1"/>
  <c r="G106" i="1"/>
  <c r="G109" i="1"/>
  <c r="G112" i="1"/>
  <c r="G115" i="1"/>
  <c r="G118" i="1"/>
  <c r="G121" i="1"/>
  <c r="G124" i="1"/>
  <c r="G127" i="1"/>
  <c r="G128" i="1"/>
  <c r="G131" i="1"/>
  <c r="G134" i="1"/>
  <c r="G136" i="1"/>
  <c r="G140" i="1"/>
  <c r="G141" i="1"/>
  <c r="G142" i="1"/>
  <c r="G145" i="1"/>
  <c r="G146" i="1"/>
  <c r="G147" i="1"/>
  <c r="G151" i="1"/>
  <c r="G154" i="1"/>
  <c r="G157" i="1"/>
  <c r="G159" i="1"/>
  <c r="G161" i="1"/>
  <c r="G163" i="1"/>
  <c r="G165" i="1"/>
  <c r="G166" i="1"/>
  <c r="G169" i="1"/>
  <c r="G171" i="1"/>
  <c r="G174" i="1"/>
  <c r="G175" i="1"/>
  <c r="G178" i="1"/>
  <c r="G180" i="1"/>
  <c r="F71" i="1"/>
  <c r="G185" i="1"/>
  <c r="G188" i="1"/>
  <c r="G189" i="1"/>
  <c r="G190" i="1"/>
  <c r="G193" i="1"/>
  <c r="G194" i="1"/>
  <c r="G197" i="1"/>
  <c r="G199" i="1"/>
  <c r="G202" i="1"/>
  <c r="G204" i="1"/>
  <c r="G206" i="1"/>
  <c r="G208" i="1"/>
  <c r="F182" i="1"/>
  <c r="G213" i="1"/>
  <c r="G214" i="1"/>
  <c r="G215" i="1"/>
  <c r="G217" i="1"/>
  <c r="G219" i="1"/>
  <c r="G222" i="1"/>
  <c r="G223" i="1"/>
  <c r="G226" i="1"/>
  <c r="G229" i="1"/>
  <c r="G232" i="1"/>
  <c r="G234" i="1"/>
  <c r="G236" i="1"/>
  <c r="G238" i="1"/>
  <c r="G240" i="1"/>
  <c r="F210" i="1"/>
  <c r="G245" i="1"/>
  <c r="G248" i="1"/>
  <c r="G251" i="1"/>
  <c r="G254" i="1"/>
  <c r="G255" i="1"/>
  <c r="G256" i="1"/>
  <c r="G258" i="1"/>
  <c r="G260" i="1"/>
  <c r="G262" i="1"/>
  <c r="G265" i="1"/>
  <c r="G267" i="1"/>
  <c r="G269" i="1"/>
  <c r="G271" i="1"/>
  <c r="F242" i="1"/>
  <c r="G276" i="1"/>
  <c r="G277" i="1"/>
  <c r="G278" i="1"/>
  <c r="G279" i="1"/>
  <c r="G280" i="1"/>
  <c r="G281" i="1"/>
  <c r="G282" i="1"/>
  <c r="G283" i="1"/>
  <c r="G284" i="1"/>
  <c r="G285" i="1"/>
  <c r="G286" i="1"/>
  <c r="G289" i="1"/>
  <c r="G290" i="1"/>
  <c r="G291" i="1"/>
  <c r="G292" i="1"/>
  <c r="G293" i="1"/>
  <c r="G294" i="1"/>
  <c r="G295" i="1"/>
  <c r="G296" i="1"/>
  <c r="G297" i="1"/>
  <c r="G300" i="1"/>
  <c r="G301" i="1"/>
  <c r="G302" i="1"/>
  <c r="G303" i="1"/>
  <c r="G304" i="1"/>
  <c r="G305" i="1"/>
  <c r="G306" i="1"/>
  <c r="G307" i="1"/>
  <c r="G308" i="1"/>
  <c r="F273" i="1"/>
  <c r="G313" i="1"/>
  <c r="G314" i="1"/>
  <c r="G317" i="1"/>
  <c r="G318" i="1"/>
  <c r="G319" i="1"/>
  <c r="G322" i="1"/>
  <c r="G323" i="1"/>
  <c r="G325" i="1"/>
  <c r="G327" i="1"/>
  <c r="G329" i="1"/>
  <c r="G331" i="1"/>
  <c r="F310" i="1"/>
  <c r="G337" i="1"/>
  <c r="G338" i="1"/>
  <c r="G340" i="1"/>
  <c r="G343" i="1"/>
  <c r="G344" i="1"/>
  <c r="G345" i="1"/>
  <c r="G346" i="1"/>
  <c r="G347" i="1"/>
  <c r="G348" i="1"/>
  <c r="G349" i="1"/>
  <c r="G350" i="1"/>
  <c r="G351" i="1"/>
  <c r="G352" i="1"/>
  <c r="F333" i="1"/>
  <c r="G356" i="1"/>
  <c r="G359" i="1"/>
  <c r="G360" i="1"/>
  <c r="G362" i="1"/>
  <c r="G365" i="1"/>
  <c r="G366" i="1"/>
  <c r="F354" i="1"/>
  <c r="G376" i="1"/>
  <c r="G379" i="1"/>
  <c r="G380" i="1"/>
  <c r="G381" i="1"/>
  <c r="G382" i="1"/>
  <c r="F374" i="1"/>
  <c r="G388" i="1"/>
  <c r="G391" i="1"/>
  <c r="G393" i="1"/>
  <c r="F384" i="1"/>
  <c r="F395" i="1"/>
  <c r="C81" i="1"/>
  <c r="C74" i="1"/>
  <c r="C387" i="1"/>
  <c r="C150" i="1"/>
  <c r="C153" i="1"/>
  <c r="G71" i="1"/>
  <c r="G242" i="1"/>
  <c r="G210" i="1"/>
  <c r="G182" i="1"/>
  <c r="G63" i="1"/>
  <c r="G40" i="1"/>
  <c r="G33" i="1"/>
  <c r="G29" i="1"/>
</calcChain>
</file>

<file path=xl/sharedStrings.xml><?xml version="1.0" encoding="utf-8"?>
<sst xmlns="http://schemas.openxmlformats.org/spreadsheetml/2006/main" count="672" uniqueCount="486">
  <si>
    <t>m²</t>
  </si>
  <si>
    <t>m³</t>
  </si>
  <si>
    <t>m³</t>
  </si>
  <si>
    <t>m³</t>
  </si>
  <si>
    <t>Art.</t>
  </si>
  <si>
    <t>Descrição</t>
  </si>
  <si>
    <t>Un</t>
  </si>
  <si>
    <t>Quant.</t>
  </si>
  <si>
    <t>Total</t>
  </si>
  <si>
    <t xml:space="preserve">           CÂMARA MUNICIPAL DE CAMINHA</t>
  </si>
  <si>
    <t>01.01</t>
  </si>
  <si>
    <t>01</t>
  </si>
  <si>
    <t>02</t>
  </si>
  <si>
    <t>02.01</t>
  </si>
  <si>
    <t>03</t>
  </si>
  <si>
    <t>03.01</t>
  </si>
  <si>
    <t>04</t>
  </si>
  <si>
    <t>04.01</t>
  </si>
  <si>
    <t>04.02</t>
  </si>
  <si>
    <t>05</t>
  </si>
  <si>
    <t>05.01</t>
  </si>
  <si>
    <t xml:space="preserve">Fornecimento e instalação de um placard, com as dimensões de 1,80 x 2,00 (m), a colocar na entrada do estaleiro e na zona de trabalho, com a designação da obra, adjudicante, adjudicatário, valor de adjudicação, prazo, data provável de conclusão, entidade financiadora, com a montagem dos diversos logotipos. layout dos mesmos a serem fornecidos pela entidade promotora em suporte de papel. </t>
  </si>
  <si>
    <t>01.02</t>
  </si>
  <si>
    <t>vg</t>
  </si>
  <si>
    <t>04.03</t>
  </si>
  <si>
    <t>04.04</t>
  </si>
  <si>
    <t>04.05</t>
  </si>
  <si>
    <t>06</t>
  </si>
  <si>
    <t>07</t>
  </si>
  <si>
    <t>07.01</t>
  </si>
  <si>
    <t>07.02</t>
  </si>
  <si>
    <t>07.03</t>
  </si>
  <si>
    <t>Preço Unit.</t>
  </si>
  <si>
    <t>ml</t>
  </si>
  <si>
    <t>Implementação do Plano de Segurança e Saúde, de acordo com as especificações do Caderno de Encargos.</t>
  </si>
  <si>
    <t>Elaboração e Implementação de Prevenção de Gestão de Resíduos de Construção e Demolição, de acordo com as especificações do Caderno de Encargos.</t>
  </si>
  <si>
    <t>01.05</t>
  </si>
  <si>
    <t>01.04</t>
  </si>
  <si>
    <t>01.03</t>
  </si>
  <si>
    <t>08</t>
  </si>
  <si>
    <t>08.01</t>
  </si>
  <si>
    <t>08.02</t>
  </si>
  <si>
    <t>08.03</t>
  </si>
  <si>
    <t>08.04</t>
  </si>
  <si>
    <t xml:space="preserve">   NOTAS PRÉVIAS</t>
  </si>
  <si>
    <t>07.03.01</t>
  </si>
  <si>
    <t>08.01.01</t>
  </si>
  <si>
    <t>un</t>
  </si>
  <si>
    <t>08.05</t>
  </si>
  <si>
    <t>08.06</t>
  </si>
  <si>
    <t>08.07</t>
  </si>
  <si>
    <t>09</t>
  </si>
  <si>
    <t>09.01</t>
  </si>
  <si>
    <t>09.01.01</t>
  </si>
  <si>
    <t>09.02</t>
  </si>
  <si>
    <t>09.03</t>
  </si>
  <si>
    <t>09.04</t>
  </si>
  <si>
    <t>09.06</t>
  </si>
  <si>
    <t>09.07</t>
  </si>
  <si>
    <t>09.08</t>
  </si>
  <si>
    <t>09.03.01</t>
  </si>
  <si>
    <t>09.05</t>
  </si>
  <si>
    <t>07.04</t>
  </si>
  <si>
    <t>07.05</t>
  </si>
  <si>
    <t>07.06</t>
  </si>
  <si>
    <t>07.07</t>
  </si>
  <si>
    <t>08.04.01</t>
  </si>
  <si>
    <t>09.02.01</t>
  </si>
  <si>
    <t>07.04.01</t>
  </si>
  <si>
    <t>Montagem e desmontagem de Estaleiro, incluindo a preservação de elementos existente nas zonas de intervenção durante a execução da obra, e a recuperação das áreas de estaleiro, montagem, movimentação e desmontagem de proteções e desvios provisórios de viaturas e pessoas, incluindo todos os trabalhos necessários de acordo com  os respetivos projetos.</t>
  </si>
  <si>
    <t>Implantação da obra, de acordo com as indicações do projeto, de acordo com as especificações do Caderno de Encargos.</t>
  </si>
  <si>
    <t>O presente documento enuncia apenas a listagem dos itens incluídos no projecto, não descrevendo as suas características técnicas. Para a correcta interpretação destas medições deverão ser consultados os restantes documentos que constituem o projecto: Memória Descritiva, Especificações Técnicas, Peças Desenhadas e eventuais Anexos. Para todos os itens apresentados está considerado o fornecimento e montagem, incluindo todos os materiais acessórios necessários à boa execução e ao respeito dos regulamentos em vigor. As quantidades constituem elemento indicativo devendo os concorrentes confirmar as quantidades para cada item e para a globalidade dos sistemas, para total cumprimento do projecto. As medições apresentadas foram realizadas de acordo com as normas recomendadas pelo LNEC. Os preços unitários a aplicar devem incluir todas as operações, meios auxiliares e equipamentos, materiais, mão-de-obra, transporte, carga e descarga, armazenamento e acondicionamento, protecção, apresentação de amostras, execução remoção e eventual demolição de protótipos.</t>
  </si>
  <si>
    <t>HE140B</t>
  </si>
  <si>
    <t>kg</t>
  </si>
  <si>
    <r>
      <rPr>
        <b/>
        <sz val="9"/>
        <color rgb="FF000000"/>
        <rFont val="Arial"/>
        <family val="2"/>
      </rPr>
      <t>BETÃO DE REGULARIZAÇÃO</t>
    </r>
    <r>
      <rPr>
        <sz val="9"/>
        <color rgb="FF000000"/>
        <rFont val="Arial"/>
        <family val="2"/>
      </rPr>
      <t>. Fornecimento execução de camada de betão de limpeza e nivelamento com 10cm de espessura, sob os elementos de fundação de betão normal "cinzento", incluindo fornecimento, colocação, compactação e cura de betão C12/15 (X0(P); D25; S3; Cl 1,0),  fabricado em central e betonagem com bomba, no fundo da escavação previamente realizada, incluindo todos os trabalhos, materiais, equipamentos e execução de acordo com o projeto.</t>
    </r>
  </si>
  <si>
    <r>
      <rPr>
        <b/>
        <sz val="9"/>
        <color rgb="FF000000"/>
        <rFont val="Arial"/>
        <family val="2"/>
      </rPr>
      <t>SAPATAS CONTÍNUAS OU ISOLADAS</t>
    </r>
    <r>
      <rPr>
        <sz val="9"/>
        <color rgb="FF000000"/>
        <rFont val="Arial"/>
        <family val="2"/>
      </rPr>
      <t>. Fornecimento execução de sapatas contínuas ou isoladas de betão armado, realizada com betão C30/37 (NP EN 206-1 XA1 (P); Cl 0,2; Dmax 14; S3) fabricado em central, com aditivo hidrófugo (Plastocrete P da Sika, ou equivalente) e betonagem com bomba, e aço A500 NR, incluindo cofragem e descofragem e ainda ligante epoxídico estrutural tipo Icosit K101 da Sika, ou equivalente, em todas as ligações entre betão novo e betão antigo (juntas de betonagem) e arranques de muos e pilares e todos os trabalhos materiais e acessórios necessários.</t>
    </r>
  </si>
  <si>
    <r>
      <rPr>
        <b/>
        <sz val="9"/>
        <color rgb="FF000000"/>
        <rFont val="Arial"/>
        <family val="2"/>
      </rPr>
      <t>VIGAS DE EQUILIBRIO OU LINTEL</t>
    </r>
    <r>
      <rPr>
        <sz val="9"/>
        <color rgb="FF000000"/>
        <rFont val="Arial"/>
        <family val="2"/>
      </rPr>
      <t>. Fornecimento execução de linteis de fundação/viga de equilíbrio de betão armado, realizada com betão C30/37 (NP EN 206-1 XA1 (P); Cl 0,2; Dmax 14; S3) fabricado em central, com aditivo hidrófugo (Plastocrete P da Sika, ou equivalente) e betonagem com bomba, e aço A500 NR, incluindo cofragem e descofragem e ainda ligante epoxídico estrutural tipo Icosit k101 da Sika, ou equivalente, em todas as ligações entre betão novo e betão antigo (juntas de betonagem) e todos os trabalhos materiais e acessórios necessários.</t>
    </r>
  </si>
  <si>
    <r>
      <rPr>
        <b/>
        <sz val="9"/>
        <color rgb="FF000000"/>
        <rFont val="Arial"/>
        <family val="2"/>
      </rPr>
      <t>PILARES BETÃO</t>
    </r>
    <r>
      <rPr>
        <sz val="9"/>
        <color rgb="FF000000"/>
        <rFont val="Arial"/>
        <family val="2"/>
      </rPr>
      <t>. Fornecimento execução pilar de secção rectangular ou circular</t>
    </r>
    <r>
      <rPr>
        <b/>
        <sz val="9"/>
        <color rgb="FF000000"/>
        <rFont val="Arial"/>
        <family val="2"/>
      </rPr>
      <t xml:space="preserve"> </t>
    </r>
    <r>
      <rPr>
        <sz val="9"/>
        <color rgb="FF000000"/>
        <rFont val="Arial"/>
        <family val="2"/>
      </rPr>
      <t>de betão armado, realizado com betão C25/30 (NP EN 206-1 XC2 (P); Cl 0,2; Dmax 14; S3) fabricado em central, e betonagem com grua, e aço A500 NR,  incluindo cofragem e descofragem e ainda ligante epoxídico estrutural tipo icosit k101 da Sika, ou equivalente, em todas as ligações entre betão novo e betão antigo (juntas de betonagem) e todos os trabalhos materiais e acessórios necessários.</t>
    </r>
  </si>
  <si>
    <r>
      <rPr>
        <b/>
        <sz val="9"/>
        <color rgb="FF000000"/>
        <rFont val="Arial"/>
        <family val="2"/>
      </rPr>
      <t>VIGAS</t>
    </r>
    <r>
      <rPr>
        <sz val="9"/>
        <color rgb="FF000000"/>
        <rFont val="Arial"/>
        <family val="2"/>
      </rPr>
      <t>. Fornecimento execução de viga de betão armado, realizada com betão C25/30 (NP EN 206-1 XC2 (P); Cl 0,2; Dmax 14; S3) fabricado em central, e betonagem com grua, e aço A500 NR,  incluindo cofragem e descofragem e ainda ligante epoxídico estrutural tipo icosit k101 da Sika, ou equivalente, em todas as ligações entre betão novo e betão antigo (juntas de betonagem) e todos os trabalhos materiais e acessórios necessários.</t>
    </r>
  </si>
  <si>
    <r>
      <t xml:space="preserve">Execução de todas as </t>
    </r>
    <r>
      <rPr>
        <b/>
        <sz val="9"/>
        <rFont val="Arial"/>
        <family val="2"/>
      </rPr>
      <t>demolições</t>
    </r>
    <r>
      <rPr>
        <sz val="9"/>
        <rFont val="Arial"/>
        <family val="2"/>
      </rPr>
      <t xml:space="preserve"> identificadas em projeto de arquitetura, com meios manuais ou mecânicos, incluindo demolição, carga manual ou mecânica, tansporte e descarga dos produtos sobrantes a vazadouro da responsabilidade do empreiteiro e todos os trabalhos, materiais e acessórios necessários à perfeita execução da tarefa. Inclui taxa de entrega de resíduos a operador de gestão de resíduos.</t>
    </r>
  </si>
  <si>
    <r>
      <rPr>
        <b/>
        <sz val="9"/>
        <color rgb="FF000000"/>
        <rFont val="Arial"/>
        <family val="2"/>
      </rPr>
      <t>ESCAVAÇÃO PARA FUNDAÇÕES</t>
    </r>
    <r>
      <rPr>
        <sz val="9"/>
        <color rgb="FF000000"/>
        <rFont val="Arial"/>
        <family val="2"/>
      </rPr>
      <t xml:space="preserve">. Execução de </t>
    </r>
    <r>
      <rPr>
        <b/>
        <sz val="9"/>
        <rFont val="Arial"/>
        <family val="2"/>
      </rPr>
      <t>escavação</t>
    </r>
    <r>
      <rPr>
        <sz val="9"/>
        <rFont val="Arial"/>
        <family val="2"/>
      </rPr>
      <t xml:space="preserve"> por meios mecânicos ou manuais para construção das fundações do edifício,  em terreno de qualquer natureza, incluindo elevação dos produtos escavados, carga, transporte e descaraga a vazadouro da responsabilidade do empreiteiro, entivações, escoramentos, drenagens, bombagem de águas, se necessário, e todos os trabalhos e acessórios complementares necessários à boa execução da obra, tudo executado de acordo com as peças desenhadas. deve ser incluido no preço da escavação a execução dos taludes necessários, bem como os aterros posteriores resultantes da execução dos mesmos, corretamente compactados, assim como a apresentação por parte do empreiteiro do plano de esavação suijeito a aprovação pela fiscalização e dono de obra. </t>
    </r>
  </si>
  <si>
    <t>TRABALHOS PREPARATÓRIOS E ESTALEIRO</t>
  </si>
  <si>
    <t>DEMOLIÇÕES</t>
  </si>
  <si>
    <t>MOVIMENTO DE TERRAS</t>
  </si>
  <si>
    <t>ESTRUTURAS</t>
  </si>
  <si>
    <t>04.06</t>
  </si>
  <si>
    <t>04.07</t>
  </si>
  <si>
    <t>04.08</t>
  </si>
  <si>
    <t>04.08.01</t>
  </si>
  <si>
    <r>
      <rPr>
        <b/>
        <sz val="9"/>
        <rFont val="Arial"/>
        <family val="2"/>
      </rPr>
      <t>VIGA METÁLICA</t>
    </r>
    <r>
      <rPr>
        <sz val="9"/>
        <rFont val="Arial"/>
        <family val="2"/>
      </rPr>
      <t>. Fornecimento e colocação de viga metálica executada em perfil HE140B,  da classe S355JR, incluindo todos os trabalhos de corte e remate, ligações por soldadura, chapas de reforço, tratamento de superfície com decapagem de grau 2 1/2 e metalização a 50 Microns e todos os trabalhos, materiais e acessórios necessários.</t>
    </r>
  </si>
  <si>
    <t>IMPERMEABILIZAÇÕES</t>
  </si>
  <si>
    <r>
      <rPr>
        <b/>
        <sz val="9"/>
        <color rgb="FF000000"/>
        <rFont val="Arial"/>
        <family val="2"/>
      </rPr>
      <t>IMPERMEABILIZAÇÃO DE FUNDAÇÕES</t>
    </r>
    <r>
      <rPr>
        <sz val="9"/>
        <color rgb="FF000000"/>
        <rFont val="Arial"/>
        <family val="2"/>
      </rPr>
      <t xml:space="preserve">. Fornecimento e aplicação de barramento espesso com emulsão betuminosa em sapatas isoladas e contínuas, vigas de fundação, muros, arranque de pilares e paredes exteriores, com duas demãos cruzadas com produto do tipo "Igolatex" da "Sika" ou equivalente, à taxa de 1kg/m2 por demão, desde a base de fundação até à cota do piso, incluindo a limpeza prévia da superficie a tratar, enchimento de vazios, fendas, assim como todos os trabalhos e materiais necessários à sua perfeita aplicação, tudo obedecendo ao pormenor construtivo e a todas as Especificações do Caderno de Encargos. </t>
    </r>
  </si>
  <si>
    <t>ABASTECIMENTO DE ÁGUA</t>
  </si>
  <si>
    <t>ARQUITETURA</t>
  </si>
  <si>
    <r>
      <rPr>
        <b/>
        <sz val="9"/>
        <rFont val="Arial"/>
        <family val="2"/>
      </rPr>
      <t>VÁLVULAS DE SECCIONAMENTO</t>
    </r>
    <r>
      <rPr>
        <sz val="9"/>
        <rFont val="Arial"/>
        <family val="2"/>
      </rPr>
      <t xml:space="preserve">. Fornecimento e montagem de válvulas de passagem de bronze com pressão nominal PN10,0(bar), a aplicar no seccionamento de cada ramal de água fria, incluindo todos os pertences e trabalhos necessários, aplicado de acordo com os desenhos de pormenor e as condições técnicas, com o diâmetro: </t>
    </r>
  </si>
  <si>
    <r>
      <rPr>
        <b/>
        <sz val="9"/>
        <rFont val="Arial"/>
        <family val="2"/>
      </rPr>
      <t>LIGAÇÃO À REDE PÚBLICA</t>
    </r>
    <r>
      <rPr>
        <sz val="9"/>
        <rFont val="Arial"/>
        <family val="2"/>
      </rPr>
      <t>. Execução de ramal de ligação na rede pública à caixa de contador do edifício, contador (caixa, porta e válvulas de seccionamento), incluindo tubagem PEAD PN 10 Kg/cm2, abertura e tapamento de vala ou roços com remoção dos produtos sobrantes a vazadouro, assentamento em almofada de areia, aterro do restante volume da vala com produtos da escavação isento de pedras, incluindo todos os trabalhos e acessórios necessários a uma correta execução de acordo com os desenhos de pormenor e das condições técnicas.</t>
    </r>
  </si>
  <si>
    <r>
      <rPr>
        <b/>
        <sz val="9"/>
        <rFont val="Arial"/>
        <family val="2"/>
      </rPr>
      <t>DESINFEÇÃO DA REDE</t>
    </r>
    <r>
      <rPr>
        <sz val="9"/>
        <rFont val="Arial"/>
        <family val="2"/>
      </rPr>
      <t>. Lavagem e desinfeção dos sistemas, acordo com os requisitos regulamentares aplicáveis.</t>
    </r>
  </si>
  <si>
    <r>
      <rPr>
        <b/>
        <sz val="9"/>
        <rFont val="Arial"/>
        <family val="2"/>
      </rPr>
      <t>VERIFICAÇÃO, ENSAIOS E MANUTENÇÃO</t>
    </r>
    <r>
      <rPr>
        <sz val="9"/>
        <rFont val="Arial"/>
        <family val="2"/>
      </rPr>
      <t>. Verificação, ensaio e manutenção de todas as condutas de água, antes de entrarem em serviço, com o objetico de assegurar a qualidade da execução e o seu funcionamento hidráulico, incluindo todos os materiais e equipamentos necessários às operações, de acordo com os desenhos de pormenor e as condições técnicas. para verificação do comportamento hidráulico do sistema, de acordo com a regulamentação e aprovação pela fiscalização.</t>
    </r>
  </si>
  <si>
    <r>
      <rPr>
        <b/>
        <sz val="9"/>
        <rFont val="Arial"/>
        <family val="2"/>
      </rPr>
      <t>LEVANTAMENTO CADASTRAL</t>
    </r>
    <r>
      <rPr>
        <sz val="9"/>
        <rFont val="Arial"/>
        <family val="2"/>
      </rPr>
      <t>. Levantamento cadastral das redes executadas e elaboração das telas finais para entrega ao promotor e à entidade Gestora da Rede Pública, de acordo com os desenhos de pormenor e as condições técnicas.</t>
    </r>
  </si>
  <si>
    <r>
      <rPr>
        <b/>
        <sz val="9"/>
        <rFont val="Arial"/>
        <family val="2"/>
      </rPr>
      <t>LEVANTAMENTO CADASTRAL</t>
    </r>
    <r>
      <rPr>
        <sz val="9"/>
        <rFont val="Arial"/>
        <family val="2"/>
      </rPr>
      <t>. Levantamento cadastral das redes executadas e elaboração das telas finais para entrega ao promotor, de acordo com os desenhos de pormenor e as condições técnicas.</t>
    </r>
  </si>
  <si>
    <t>07.02.01</t>
  </si>
  <si>
    <t>ESGOTOS</t>
  </si>
  <si>
    <r>
      <rPr>
        <b/>
        <sz val="9"/>
        <rFont val="Arial"/>
        <family val="2"/>
      </rPr>
      <t>RAMAIS DE DESCARGA</t>
    </r>
    <r>
      <rPr>
        <sz val="9"/>
        <rFont val="Arial"/>
        <family val="2"/>
      </rPr>
      <t xml:space="preserve">. Fornecimento e assentamento de tubagem  de PVC-U de parede compacta, com método de união com anel elastométrico (O-ring labial em TPE), série B, SN4, EN1329-1, e respetivos acessórios, destinada aos ramais de descarga na rede de águas residuais, e execução das legações com o mesmo método de união, com anel de estanquidade, incluindo abertura e tapamento de roço, elementos de fixação (abraçadeiras se necessário), carotagem de elementos estruturais, todos os trabalhos e restantes pertences necessários ao seu perfeito funcionamento, de acordo com as peças desenhadas e das condições técnicas, com o diâmetro: </t>
    </r>
  </si>
  <si>
    <r>
      <rPr>
        <b/>
        <sz val="9"/>
        <rFont val="Arial"/>
        <family val="2"/>
      </rPr>
      <t>CAIXAS DE PAVIMENTO</t>
    </r>
    <r>
      <rPr>
        <sz val="9"/>
        <rFont val="Arial"/>
        <family val="2"/>
      </rPr>
      <t>. Fornecimento e assentamento de caixa de reunião de pavimento, tipo sifão universal, em PVC rígido, com tampa metálica cromada, com um tubo de ligação e florão, incluindo a ligação ao esgoto e aos dispositivos, curvas de sifonagem, cortes e remates necessários, tampas de varejamento e curvas de sifonagem de acordo com as peças desenhadas e as condições técnicas, para todos os diâmetros.</t>
    </r>
  </si>
  <si>
    <r>
      <rPr>
        <b/>
        <sz val="9"/>
        <rFont val="Arial"/>
        <family val="2"/>
      </rPr>
      <t>SIFÕES DE LAVATÓRIOS</t>
    </r>
    <r>
      <rPr>
        <sz val="9"/>
        <rFont val="Arial"/>
        <family val="2"/>
      </rPr>
      <t>. Fornecimento e assentamento de sifão de garrafa, ou S de latão cromado a instalar em lavatórios, em conformidade com as peças desenhadas, incluindo todos os acessórios e trabalhos necessários.</t>
    </r>
  </si>
  <si>
    <r>
      <rPr>
        <b/>
        <sz val="9"/>
        <rFont val="Arial"/>
        <family val="2"/>
      </rPr>
      <t>COLETORES ENTERRADOS</t>
    </r>
    <r>
      <rPr>
        <sz val="9"/>
        <rFont val="Arial"/>
        <family val="2"/>
      </rPr>
      <t>. Fornecimento e assentamento de tubagem  de PP, de parede dupla, formada por parede interna lisa e externa estruturada, tipo B-corrugada, segundo  EN 13476-3, com sistema de união com O-ring, classe SN4 e respetivos acessórios, destinada a coletores enterrados na rede de águas residuais, e execução das ligações com o mesmo método de união, com anel de estanquidade, incluindo abertura e tapamento de roço carotagem de elementos estruturais, todos os trabalhos e restantes pertences necessários ao seu perfeito funcionamento, de acordo com as peças desenhadas e das condições técnicas, com o diâmetro:</t>
    </r>
  </si>
  <si>
    <r>
      <rPr>
        <b/>
        <sz val="9"/>
        <rFont val="Arial"/>
        <family val="2"/>
      </rPr>
      <t>CÂMARAS DE VISITA QUADRADAS</t>
    </r>
    <r>
      <rPr>
        <sz val="9"/>
        <rFont val="Arial"/>
        <family val="2"/>
      </rPr>
      <t>. Execução de câmara de visita (intersectora) quadrada, em parede de bloco de cimento maciçado de 40x20x15, assentes com argamassa de cimento e areia ao traço 1:3, soleira em betão simples de 250 Kg de cimento por m3, de acordo com as peças desenhadas e caderno de encargos, inclui meia cana e paredes rebocadas interiormente com argamassa de cimento e areia ao traço 1:3, queimado a colher, com 2cm de espessura, aro e tampa e ferro fundido (rebaixada) da classe B125 segundo a NP EN 124, devidamente protegida contra corrosão, com a inscrição "Águas Residuais", com as dimensões de 600x600mm, abertura e tapamento de cabouco e remoção das terras excedentes para vazadouro e "ou" de acordo com o plano de gestão de resíduos e ainda todos os trabalhos e materiais (acessórios), equipamentos necessários e sua boa execução, aplicação, funcionamento e acabamento, com dimensão mínima livre em planta de:</t>
    </r>
  </si>
  <si>
    <t>60 x 60 cm</t>
  </si>
  <si>
    <r>
      <rPr>
        <b/>
        <sz val="9"/>
        <rFont val="Arial"/>
        <family val="2"/>
      </rPr>
      <t>RAMAL DE LIGAÇÃO</t>
    </r>
    <r>
      <rPr>
        <sz val="9"/>
        <rFont val="Arial"/>
        <family val="2"/>
      </rPr>
      <t>. Execução de ramal de ligação à Rede Pública de Drenagem de Águas Residuais em tubagem  de PP, de parede dupla, formada por parede interna lisa e externa estruturada, tipo B-corrugada, segundo  EN 13476-3, com sistema de união com O-ring, classe SN8 e respetivos acessórios, incluindo o levantamento e reposição de pavimentos, abertura e tapamento de vala, transporte para vazadouro de expedentes (a cargo do empreiteiro), assentamento em almofada de areia, recobrimento de tubagem em camada de terra cirandada até 30cm, medido apartir do seu extradorso, aterro do restante volume da vala com produtos da escavação isento de pedras e todos os trabalhos e acessórios necessários a uma correta execução em conformidade com as condições técnicas e peças desenhadas, no diâmetro:</t>
    </r>
  </si>
  <si>
    <r>
      <rPr>
        <sz val="9"/>
        <rFont val="Symbol"/>
        <family val="1"/>
        <charset val="2"/>
      </rPr>
      <t>f</t>
    </r>
    <r>
      <rPr>
        <sz val="9"/>
        <rFont val="Arial"/>
        <family val="2"/>
      </rPr>
      <t xml:space="preserve"> 125 mm</t>
    </r>
  </si>
  <si>
    <r>
      <rPr>
        <b/>
        <sz val="9"/>
        <rFont val="Arial"/>
        <family val="2"/>
      </rPr>
      <t>CHAMINÉ</t>
    </r>
    <r>
      <rPr>
        <sz val="9"/>
        <rFont val="Arial"/>
        <family val="2"/>
      </rPr>
      <t>. Fornecimento e execução de chaminé com 0,40x0,40x0,50m de altura, em alvenaria de bloco de tijolo com 30x20x11cm, incluindo cupula ou capelo, salpisco e reboco hidrófugo com acabamento areado em paredes exteriores com 3cm de esp. média, executado com argamassa de cimento e areia ao traço 1:4 e todos os trabalhos, materiais e acessórios necessários.</t>
    </r>
  </si>
  <si>
    <t>08.01.02</t>
  </si>
  <si>
    <t>08.01.03</t>
  </si>
  <si>
    <t>08.04.02</t>
  </si>
  <si>
    <t>08.05.01</t>
  </si>
  <si>
    <t>08.06.01</t>
  </si>
  <si>
    <t>08.07.01</t>
  </si>
  <si>
    <t>08.08</t>
  </si>
  <si>
    <t>08.09</t>
  </si>
  <si>
    <t>08.10</t>
  </si>
  <si>
    <t>08.11</t>
  </si>
  <si>
    <t>REDE DE ÁGUAS PLUVIAIS</t>
  </si>
  <si>
    <r>
      <rPr>
        <b/>
        <sz val="9"/>
        <rFont val="Arial"/>
        <family val="2"/>
      </rPr>
      <t>CÂMARAS DE VISITA QUADRADAS</t>
    </r>
    <r>
      <rPr>
        <sz val="9"/>
        <rFont val="Arial"/>
        <family val="2"/>
      </rPr>
      <t>. Execução de câmara de visita (intersectora) quadrada, em parede de bloco de cimento maciçado de 40x20x15, assentes com argamassa de cimento e areia ao traço 1:3, soleira em betão simples de 250 Kg de cimento por m3, de acordo com as peças desenhadas e caderno de encargos, inclui meia cana e paredes rebocadas interiormente com argamassa de cimento e areia ao traço 1:3, queimado a colher, com 2cm de espessura, aro e tampa e ferro fundido (rebaixada) da classe B125 segundo a NP EN 124, devidamente protegida contra corrosão, com a inscrição "Águas Pluviais", com as dimensões de 600x600mm, abertura e tapamento de cabouco e remoção das terras excedentes para vazadouro e "ou" de acordo com o plano de gestão de resíduos e ainda todos os trabalhos e materiais (acessórios), equipamentos necessários e sua boa execução, aplicação, funcionamento e acabamento, com dimensão mínima livre em planta de:</t>
    </r>
  </si>
  <si>
    <r>
      <rPr>
        <b/>
        <sz val="9"/>
        <rFont val="Arial"/>
        <family val="2"/>
      </rPr>
      <t>CANAL COM GRELHA</t>
    </r>
    <r>
      <rPr>
        <sz val="9"/>
        <rFont val="Arial"/>
        <family val="2"/>
      </rPr>
      <t xml:space="preserve">. Forencimento e aplicação de caleira canal de betão polímero tipo "ULMA", modelo U200,00R, largura exterior 260mm, largura interior 200mm com altura total de 240mm, em modelo de 1m de comprimento, com grelha em ferro nervurada de ferro fundio dúctil, classe C-250, segundo NP EN 124, cancela de segurança (duas cancelas e dois parafusos por metro linear), colocada sobre base de betão simples C25/30 (X0(P); D25; S2; Cl0,4) de 15cm de espessura, inclui tampas finais, abertura e tapamento de cabouco e remoção das terras excedentes para vazadouro e "ou" de acordo com o plano de gestão de resíduos e ainda todos os trabalhos e materiais (acessórios), equipamentos necessários e sua boa execução, aplicação, funcionamento e acabamento.
</t>
    </r>
  </si>
  <si>
    <t>200mm</t>
  </si>
  <si>
    <r>
      <rPr>
        <b/>
        <sz val="9"/>
        <rFont val="Arial"/>
        <family val="2"/>
      </rPr>
      <t>RALOS DE PINHA</t>
    </r>
    <r>
      <rPr>
        <sz val="9"/>
        <rFont val="Arial"/>
        <family val="2"/>
      </rPr>
      <t>. Fornecimento e assentamento de ralos de pinha em polietileno do tipo universal, para escoamento de águas pluviais encluindo remates bocais de recolha e ligações aos tubos de qued, em conformidade com as condições técnicas e as peças desenhadas e todos os acessórios e trabalhos necessários ao seu perfeito funcionamento.</t>
    </r>
  </si>
  <si>
    <r>
      <rPr>
        <b/>
        <sz val="9"/>
        <color theme="1"/>
        <rFont val="Arial"/>
        <family val="2"/>
      </rPr>
      <t>CALEIRAS MOLDADAS</t>
    </r>
    <r>
      <rPr>
        <sz val="9"/>
        <color theme="1"/>
        <rFont val="Arial"/>
        <family val="2"/>
      </rPr>
      <t>. Execução de caleira moldada na pendente da cobertura para escoamento de águas pluviais, com 50cm de largura, incluindo todos os trabalhos, materiais e acessórios necessários.</t>
    </r>
  </si>
  <si>
    <r>
      <rPr>
        <b/>
        <sz val="9"/>
        <rFont val="Arial"/>
        <family val="2"/>
      </rPr>
      <t>TROPLANS</t>
    </r>
    <r>
      <rPr>
        <sz val="9"/>
        <rFont val="Arial"/>
        <family val="2"/>
      </rPr>
      <t>. Fornecimento e colocação de orofícios de descarga nas coberturas planas, em tubos de DN50mm em aço inoxidável, incluindo todos os trabalhos necessários.</t>
    </r>
  </si>
  <si>
    <t>09.04.01</t>
  </si>
  <si>
    <t>09.09</t>
  </si>
  <si>
    <t>09.10</t>
  </si>
  <si>
    <r>
      <rPr>
        <b/>
        <sz val="9"/>
        <rFont val="Arial"/>
        <family val="2"/>
      </rPr>
      <t>TUBOS DE QUEDA</t>
    </r>
    <r>
      <rPr>
        <sz val="9"/>
        <rFont val="Arial"/>
        <family val="2"/>
      </rPr>
      <t xml:space="preserve">. Fornecimento e assentamento de tubagem  de PVC-U de parede compacta, com método de união com anel elastométrico (O-ring labial em TPE), série B, SN4, EN1329-1, e respetivos acessórios, destinado a tubo de queda na rede de águas residuais, e execução das legações com o mesmo método de união, com anel de estanquidade, incluindo abertura e tapamento de roço, elementos de fixação (abraçadeiras se necessário), carotagem de elementos estruturais, todos os trabalhos e restantes pertences necessários ao seu perfeito funcionamento, de acordo com as peças desenhadas e das condições técnicas, com o diâmetro: </t>
    </r>
  </si>
  <si>
    <t>TOTAL (Euros):</t>
  </si>
  <si>
    <t>09.11</t>
  </si>
  <si>
    <t>09.08.01</t>
  </si>
  <si>
    <r>
      <rPr>
        <b/>
        <sz val="9"/>
        <rFont val="Arial"/>
        <family val="2"/>
      </rPr>
      <t>CALEIROS</t>
    </r>
    <r>
      <rPr>
        <sz val="9"/>
        <rFont val="Arial"/>
        <family val="2"/>
      </rPr>
      <t>. Fornecimento e assentamento de caleiros de alumínio lacado de 0,68mm de espessura (cor a definir em obra), para recolha de águas pluviais, formado por peças pré-formadas, colocadas com suportes especiais colocados cada 50cm, instalado no exterior do edifício, incluindo esquinas, tampas, remates finais, peças de ligação a tubos de queda, peças espiais e todos os acessórios e trabalhos necessários ao seu perfeito funcionamento, com o(s)desenvolvimento(s):</t>
    </r>
  </si>
  <si>
    <r>
      <rPr>
        <b/>
        <sz val="9"/>
        <rFont val="Arial"/>
        <family val="2"/>
      </rPr>
      <t>TUBOS DE QUEDA</t>
    </r>
    <r>
      <rPr>
        <sz val="9"/>
        <rFont val="Arial"/>
        <family val="2"/>
      </rPr>
      <t>. Fornecimento e assentamento de  tubo de queda de alumínio lacado de 0,68mm de espessura (cor a definir em obra), para recolha de águas pluviais, formado por peças pré-formadas, com sistema de união através de abocardado, colocdas com suportes especiais colocados cada 50cm, instalado no exterior do edifício, incluindo ligações, curvas, peças espiais e todos os acessórios e trabalhos necessários ao seu perfeito funcionamento, com o(s) diâmetro(s):</t>
    </r>
  </si>
  <si>
    <r>
      <rPr>
        <b/>
        <sz val="9"/>
        <color rgb="FF000000"/>
        <rFont val="Arial"/>
        <family val="2"/>
      </rPr>
      <t>LAJES ALIGEIRADAS</t>
    </r>
    <r>
      <rPr>
        <sz val="9"/>
        <color rgb="FF000000"/>
        <rFont val="Arial"/>
        <family val="2"/>
      </rPr>
      <t xml:space="preserve">. Fornecimento e execução de laje aligeirada do tipo Pavinorte ou equivalente, constituida por vigotas pré-fabricadas e abobadilhas em leca, camada de enchimento em betão C25/30 (NP EN 206-1 XC4 (P); Cl 0,2; Dmax 14; S3) fabricado em central e aço A500 NR, incluindo a formação de tarugos, armadura na zona de reforço de momentos negativos e conectores de vigotas, armadura de distribuição, montagem, escoramento e desmontagem de cofragem e todos os trabalhos, acessórios e materiais necessários, executado segundo quadro de lajes e caderno de encargos, em laje: </t>
    </r>
  </si>
  <si>
    <r>
      <rPr>
        <b/>
        <sz val="9"/>
        <color rgb="FF000000"/>
        <rFont val="Arial"/>
        <family val="2"/>
      </rPr>
      <t>TELHADO</t>
    </r>
    <r>
      <rPr>
        <sz val="9"/>
        <color rgb="FF000000"/>
        <rFont val="Arial"/>
        <family val="2"/>
      </rPr>
      <t>. Fornecimento e execução de cobertura inclinada em telha cerâmica de barro vermelho cor natural modelo F3+ da "Coelho da Silva" ou similar, assente sobre ripado de madeira, por sua vez assente sobre painel sandwich com ligação macho-fêmea, composto de: face superior de painel de aglomerado hidrófugo de 10 mm de espessura, núcleo isolante de espuma de poliestireno extrudido de 50 mm de espessura e face inferior de painel de aglomerado hidrófugo, de 10 mm de espessura, sobre travejamento estrutural existente, incluindo lâmina difusora de vapor, telhão cerámico para formar cumeeira ou ranções, tamancos, 2 telhas de ventilação em cada uma das águas menores e 4 em cada uma das águas maiores e todos os trabalhos e materiais necessários, pronto. (medição em planta)</t>
    </r>
  </si>
  <si>
    <t>INSTALAÇÕES ELETRICAS</t>
  </si>
  <si>
    <t>ITED</t>
  </si>
  <si>
    <t>VENTILAÇÃO E EXTRAÇÃO DE GASES DE COMBUSTÃO</t>
  </si>
  <si>
    <t>GÁS</t>
  </si>
  <si>
    <t>12.01</t>
  </si>
  <si>
    <t>13.01</t>
  </si>
  <si>
    <t>EQUIPAMENTOS</t>
  </si>
  <si>
    <t>Cu 22mm</t>
  </si>
  <si>
    <t>Cu 18mm</t>
  </si>
  <si>
    <r>
      <rPr>
        <b/>
        <sz val="9"/>
        <rFont val="Arial"/>
        <family val="2"/>
      </rPr>
      <t>TUBAGEM</t>
    </r>
    <r>
      <rPr>
        <sz val="9"/>
        <rFont val="Arial"/>
        <family val="2"/>
      </rPr>
      <t>. Fornecimento e montagem de tubagem de cobre revestido a PVC, embebida nas paredes ou no pavimento, de acordo com peças desenhadas, especificações e condições técnicas, no diâmetro:</t>
    </r>
  </si>
  <si>
    <t>Caldeira</t>
  </si>
  <si>
    <t>Fogão</t>
  </si>
  <si>
    <r>
      <rPr>
        <b/>
        <sz val="9"/>
        <rFont val="Arial"/>
        <family val="2"/>
      </rPr>
      <t>VÁLVULAS</t>
    </r>
    <r>
      <rPr>
        <sz val="9"/>
        <rFont val="Arial"/>
        <family val="2"/>
      </rPr>
      <t>. Fornecimento e montagem de válvula de seccionamento de esfera de latão com comando de borboleta, com rosca cilíndrica GAS macho-macho de 1/2" de diâmetro, PN=5 bar, conforme peças desenhadas e especificações técnicas, incluindo todos os trabalhos e materiais necessários.</t>
    </r>
  </si>
  <si>
    <r>
      <rPr>
        <b/>
        <sz val="9"/>
        <rFont val="Arial"/>
        <family val="2"/>
      </rPr>
      <t>RAMAL DE INTRODUÇÃO</t>
    </r>
    <r>
      <rPr>
        <sz val="9"/>
        <rFont val="Arial"/>
        <family val="2"/>
      </rPr>
      <t>. Fornecimento e instalação de ramal de introdução enterrado, de 22 m de comprimento, que une a caixa de corte geral com a válvula de corte de edifício, constituído por tubagem de diâmetro 32 mm de polietileno de alta densidade PE 100, SDR11, sobre leito de areia, com as suas correspondentes juntas e peças especiais, colocadas através de soldadura por electrofusão, com válvula de corte de edifício alojada em nicho, segundo localização na peça desenhada, formada por válvula adufa de latão fundido, de diâmetro 1 1/4", que permitirá o corte total de abastecimento ao edifício e estará situada dentro do mesmo, incluindo acessório de transição normalizado para ramal de ligação de gás, com transição de tubo de polietileno de 32 mm para tubo de cobre de 20/22 mm, com ligação monobloco e bainha metálica de protecção da ligação preenchida com resina de poliuretano como protecção anti-humidade, bainha de 2 m de aço inoxidável de 35 mm de diâmetro, protegida por um tampão de elastómero para evitar a entrada de água, abertura e aterro de vala, camada de areia, nicho/caixa e todos os trabalhos e materiais necessários. Totalmente montado, ligado e testado.</t>
    </r>
  </si>
  <si>
    <r>
      <rPr>
        <b/>
        <sz val="9"/>
        <rFont val="Arial"/>
        <family val="2"/>
      </rPr>
      <t>CAIXA DE ENTRADA</t>
    </r>
    <r>
      <rPr>
        <sz val="9"/>
        <rFont val="Arial"/>
        <family val="2"/>
      </rPr>
      <t>. Fornecimento e montagem de caixa de entrada na propriedade, de acordo com as peças desenhadas e especificações técnicas, equipada com acessório de transição, válvula de corte geral, acessório com tomada de pressão, redutor de pressão (1,5bar - 20mbar) tipo B6N VSI para um caudlamáximo de 6m3/h, 0,1 a 4bar de pressão de entrada e 20mbar de pressão de saída, acessório com tomada de pressão (tipo agulha), válvula de seccionamento manual, caixa S2300, com tampa com a palavra "Gás" e a expressão "Proibido fumar ou fuguear", ligação de terra e restantes acessórios necessários ao bom funcionamento. Totalmente montado, ligado e testado.</t>
    </r>
  </si>
  <si>
    <r>
      <rPr>
        <b/>
        <sz val="9"/>
        <color rgb="FF000000"/>
        <rFont val="Arial"/>
        <family val="2"/>
      </rPr>
      <t>IMPERMEABILIZAÇÃO DE COBERTURA PLANA</t>
    </r>
    <r>
      <rPr>
        <sz val="9"/>
        <color rgb="FF000000"/>
        <rFont val="Arial"/>
        <family val="2"/>
      </rPr>
      <t>. Cobertura plana não acessível, composta por camada de forma em argamassa de cimento, confecionada em obra, dosificação 1:6 de 4 cm de espessura mínima, com pendente de 1%, com acabamento afagado. Isolamento térmico em paineis rígidos de XPS de 50 mm de espessura. Emulsão betuminosa. Duas membranas de betume modificado com elastómero SBS, LBM(SBS)-40-FP, de 4 mm de espessura, massa nominal 4 kg/m², com armadura de feltro de poliéster não tecido de 160 g/m², de superfície não protegida. Segundo EN 13707, totalmente colada com maçarico. Geotêxtil não tecido composto por fibras de poliéster entrelaçadas, (200 g/m²). Camada de seixos rolados lavados, de granulometria compreendida entre 16 a 32mm, com uma espessura média de 6 cm. Incluindo remates nas ligações a tubos de queda, ralos de pinha e todos os materiais e trabalhos necessários.</t>
    </r>
  </si>
  <si>
    <t>m</t>
  </si>
  <si>
    <r>
      <rPr>
        <b/>
        <sz val="9"/>
        <color rgb="FF000000"/>
        <rFont val="Arial"/>
        <family val="2"/>
      </rPr>
      <t>RUFOS</t>
    </r>
    <r>
      <rPr>
        <sz val="9"/>
        <color rgb="FF000000"/>
        <rFont val="Arial"/>
        <family val="2"/>
      </rPr>
      <t>. Fornecimento e colocação de rufos em chapa de zincotitânio, acabamento prepatinado-pro cinzento, de 30 cm de largura e 0,8 mm de espessura, para cobrir parapeitos ou coroamento de muros de até 25 cm de espessura, com pingadeira, fixado através de adesivo aplicado com espátula ranhurada, sobre uma camada de regularização de argamassa de cimento, confeccionada em obra, com aditivo hidrófugo, dosificação 1:6, de 4 cm de espessura, criando uma pendente suficiente para drenar a água, sobre a qual se aplica o adesivo betuminoso de aplicação a frio para chapas metálicas, que serve de base ao perfil de protecção prepatinado-pro cinzento (prepatinado de carbonato de zinco) e vedação das juntas entre peças e, se for o caso, das uniões com os muros com adesivo especial para metais, incluindo remates de chaminés, todas as fixações, ligações, materiais e trabalhos necessários,</t>
    </r>
  </si>
  <si>
    <t>Terra compacta (20%)</t>
  </si>
  <si>
    <t>Rocha branda (50%)</t>
  </si>
  <si>
    <t>Rocha dura (30%)</t>
  </si>
  <si>
    <t>HE100B</t>
  </si>
  <si>
    <r>
      <rPr>
        <b/>
        <sz val="9"/>
        <rFont val="Arial"/>
        <family val="2"/>
      </rPr>
      <t>PILAR METÁLICO</t>
    </r>
    <r>
      <rPr>
        <sz val="9"/>
        <rFont val="Arial"/>
        <family val="2"/>
      </rPr>
      <t>. Fornecimento e colocação de pilar metálico executado em perfil da classe S355JR, incluindo todos os trabalhos de corte e remate, ligações por soldadura, chapas de reforço, tratamento de superfície com decapagem de grau 2 1/2 e metalização a 50 Microns e todos os trabalhos, materiais e acessórios necessários.</t>
    </r>
  </si>
  <si>
    <t>LA01 - V4-BN 40x16-20</t>
  </si>
  <si>
    <r>
      <rPr>
        <b/>
        <sz val="9"/>
        <rFont val="Arial"/>
        <family val="2"/>
      </rPr>
      <t>TUBAGEM EM PPR PARA ÁGUA FRIA EMBEBIDA OU SUSPENSA</t>
    </r>
    <r>
      <rPr>
        <sz val="9"/>
        <rFont val="Arial"/>
        <family val="2"/>
      </rPr>
      <t xml:space="preserve">. Fornecimento e assentamento de tubagem em PPR (Polipropileno Random) do tipo Coprax PN20, ou equivalente, com uma pressão nominal PN20 e respetivos acessórios, destinada à rede de distribuição de água fria ou quente embebida ou suspensa, incluindo carotagem de elementos estruturais, abertura e tapamento de roço ou suporte e execução das ligações por acessórios de compressão e ramais presurizados, isolamento térmico na tubagem de água quente e, espuma polietileno expandido de 9mm de espessura de parede, de acordo com as peças desenhadas e condições técnicas, com o(s) diâmetro(s):            </t>
    </r>
  </si>
  <si>
    <r>
      <rPr>
        <b/>
        <sz val="9"/>
        <rFont val="Arial"/>
        <family val="2"/>
      </rPr>
      <t>TUBAGEM EM PEAD</t>
    </r>
    <r>
      <rPr>
        <sz val="9"/>
        <rFont val="Arial"/>
        <family val="2"/>
      </rPr>
      <t>. Fornecimento e assentamento de tubagem em PEAD - PN10, da classe de 10 kg/cm2, destinada à rede de distribuição de água, incluindo abertura e tapamento de vala, ligação entre extremidades de tubos, todos os acessórios de ligação e fixações e todos os trabalhos e materiais necessários.</t>
    </r>
  </si>
  <si>
    <t>07.02.02</t>
  </si>
  <si>
    <r>
      <rPr>
        <b/>
        <sz val="9"/>
        <rFont val="Arial"/>
        <family val="2"/>
      </rPr>
      <t>VÁLVULAS DE SECIONAMENTO DE BACIAS DE RETRETE E LAVATÓRIOS</t>
    </r>
    <r>
      <rPr>
        <sz val="9"/>
        <rFont val="Arial"/>
        <family val="2"/>
      </rPr>
      <t xml:space="preserve">. Fornecimento e montagem de válvula de passagem de bronze com pressão nominal PN10,0 (bar) , a aplicar no seccionamento de cada ramal de água fria das bacias de retrete, lavatórios e pio lava louça, incluindo os pertences e trabalhos necessários, aplicados de acordo com os desenhos de pormenor e as condições técnicas, com o(s) diâmetro(s): </t>
    </r>
  </si>
  <si>
    <t>07.02.03</t>
  </si>
  <si>
    <t>07.03.02</t>
  </si>
  <si>
    <r>
      <rPr>
        <b/>
        <sz val="9"/>
        <rFont val="Arial"/>
        <family val="2"/>
      </rPr>
      <t>TORNEIRA DE ESQUADRIA MÁQUINA LAVAR</t>
    </r>
    <r>
      <rPr>
        <sz val="9"/>
        <rFont val="Arial"/>
        <family val="2"/>
      </rPr>
      <t xml:space="preserve">. Fornecimento e montagem de torneira de esquadria de máquina de lavar de corpo em latão cromado de fecho esférico, do tipo Mebra ref.ª MB03100103, incluindo os pertences e trabalhos necessários, aplicados de acordo com os desenhos de pormenor e as condições técnicas, com o(s) diâmetro(s): </t>
    </r>
  </si>
  <si>
    <t>03.01.01</t>
  </si>
  <si>
    <t>03.01.02</t>
  </si>
  <si>
    <t>03.01.03</t>
  </si>
  <si>
    <t>04.05.01</t>
  </si>
  <si>
    <t>04.05.02</t>
  </si>
  <si>
    <t>07.05.01</t>
  </si>
  <si>
    <t>07.08</t>
  </si>
  <si>
    <t>05.02</t>
  </si>
  <si>
    <t>05.03</t>
  </si>
  <si>
    <t>09.04.02</t>
  </si>
  <si>
    <r>
      <rPr>
        <sz val="9"/>
        <rFont val="Symbol"/>
        <family val="1"/>
        <charset val="2"/>
      </rPr>
      <t>f</t>
    </r>
    <r>
      <rPr>
        <sz val="9"/>
        <rFont val="Arial"/>
        <family val="2"/>
      </rPr>
      <t xml:space="preserve"> 150 mm</t>
    </r>
  </si>
  <si>
    <r>
      <rPr>
        <b/>
        <sz val="9"/>
        <rFont val="Arial"/>
        <family val="2"/>
      </rPr>
      <t>TUBAGEM DE VENTILAÇÃO</t>
    </r>
    <r>
      <rPr>
        <sz val="9"/>
        <rFont val="Arial"/>
        <family val="2"/>
      </rPr>
      <t>. Fornecimento e colucação de conduta circular de ventilação, formada por tubo de chapa de aço galvanizado de parede simples helicoidal "Spiro", de 0,6 mm de espessura, colocada em posição vertical, incluindo acessórios auxiliar para montagem e fixação e todos os trabalhos e materiais necessários.</t>
    </r>
  </si>
  <si>
    <t>11.01.01</t>
  </si>
  <si>
    <t>11.01</t>
  </si>
  <si>
    <t>11.01.02</t>
  </si>
  <si>
    <r>
      <rPr>
        <sz val="9"/>
        <rFont val="Arial"/>
        <family val="2"/>
      </rPr>
      <t>200mm (1/2</t>
    </r>
    <r>
      <rPr>
        <sz val="9"/>
        <rFont val="Symbol"/>
        <family val="1"/>
        <charset val="2"/>
      </rPr>
      <t xml:space="preserve"> </t>
    </r>
    <r>
      <rPr>
        <sz val="9"/>
        <rFont val="UniversalMath1 BT"/>
        <family val="1"/>
        <charset val="2"/>
      </rPr>
      <t>&amp;</t>
    </r>
    <r>
      <rPr>
        <sz val="9"/>
        <rFont val="Arial"/>
        <family val="2"/>
      </rPr>
      <t xml:space="preserve"> 125 mm)</t>
    </r>
  </si>
  <si>
    <r>
      <rPr>
        <sz val="9"/>
        <rFont val="UniversalMath1 BT"/>
        <family val="1"/>
        <charset val="2"/>
      </rPr>
      <t>&amp;</t>
    </r>
    <r>
      <rPr>
        <sz val="9"/>
        <rFont val="Arial"/>
        <family val="2"/>
      </rPr>
      <t xml:space="preserve"> 25 mm</t>
    </r>
  </si>
  <si>
    <r>
      <rPr>
        <sz val="9"/>
        <rFont val="UniversalMath1 BT"/>
        <family val="1"/>
        <charset val="2"/>
      </rPr>
      <t>&amp;</t>
    </r>
    <r>
      <rPr>
        <sz val="9"/>
        <rFont val="Arial"/>
        <family val="2"/>
      </rPr>
      <t xml:space="preserve"> 20 mm</t>
    </r>
  </si>
  <si>
    <r>
      <rPr>
        <sz val="9"/>
        <rFont val="UniversalMath1 BT"/>
        <family val="1"/>
        <charset val="2"/>
      </rPr>
      <t>&amp;</t>
    </r>
    <r>
      <rPr>
        <sz val="9"/>
        <rFont val="Arial"/>
        <family val="2"/>
      </rPr>
      <t xml:space="preserve"> 32 mm</t>
    </r>
  </si>
  <si>
    <r>
      <rPr>
        <sz val="9"/>
        <rFont val="UniversalMath1 BT"/>
        <family val="1"/>
        <charset val="2"/>
      </rPr>
      <t>&amp;</t>
    </r>
    <r>
      <rPr>
        <sz val="9"/>
        <rFont val="Arial"/>
        <family val="2"/>
      </rPr>
      <t xml:space="preserve"> 50 mm</t>
    </r>
  </si>
  <si>
    <r>
      <rPr>
        <sz val="9"/>
        <rFont val="UniversalMath1 BT"/>
        <family val="1"/>
        <charset val="2"/>
      </rPr>
      <t>&amp;</t>
    </r>
    <r>
      <rPr>
        <sz val="9"/>
        <rFont val="Arial"/>
        <family val="2"/>
      </rPr>
      <t xml:space="preserve"> 75 mm</t>
    </r>
  </si>
  <si>
    <r>
      <rPr>
        <sz val="9"/>
        <rFont val="UniversalMath1 BT"/>
        <family val="1"/>
        <charset val="2"/>
      </rPr>
      <t>&amp;</t>
    </r>
    <r>
      <rPr>
        <sz val="9"/>
        <rFont val="Arial"/>
        <family val="2"/>
      </rPr>
      <t xml:space="preserve"> 90 mm</t>
    </r>
  </si>
  <si>
    <r>
      <rPr>
        <sz val="9"/>
        <rFont val="UniversalMath1 BT"/>
        <family val="1"/>
        <charset val="2"/>
      </rPr>
      <t>&amp;</t>
    </r>
    <r>
      <rPr>
        <sz val="9"/>
        <rFont val="Arial"/>
        <family val="2"/>
      </rPr>
      <t xml:space="preserve"> 125 mm</t>
    </r>
  </si>
  <si>
    <r>
      <rPr>
        <sz val="9"/>
        <rFont val="UniversalMath1 BT"/>
        <family val="1"/>
        <charset val="2"/>
      </rPr>
      <t>&amp;</t>
    </r>
    <r>
      <rPr>
        <sz val="9"/>
        <rFont val="Arial"/>
        <family val="2"/>
      </rPr>
      <t xml:space="preserve"> 80 mm</t>
    </r>
  </si>
  <si>
    <r>
      <t xml:space="preserve">PVC </t>
    </r>
    <r>
      <rPr>
        <sz val="9"/>
        <rFont val="UniversalMath1 BT"/>
        <family val="1"/>
        <charset val="2"/>
      </rPr>
      <t>&amp;</t>
    </r>
    <r>
      <rPr>
        <sz val="9"/>
        <rFont val="Arial"/>
        <family val="2"/>
      </rPr>
      <t xml:space="preserve"> 90 mm (ligação enterrada desde a prumada até caixa de visita)</t>
    </r>
  </si>
  <si>
    <t>11.02</t>
  </si>
  <si>
    <t>11.02.01</t>
  </si>
  <si>
    <t>11.02.02</t>
  </si>
  <si>
    <t>11.02.03</t>
  </si>
  <si>
    <t>11.03</t>
  </si>
  <si>
    <t>11.03.01</t>
  </si>
  <si>
    <t>11.03.02</t>
  </si>
  <si>
    <t>11.04</t>
  </si>
  <si>
    <t>11.05</t>
  </si>
  <si>
    <t>11.06</t>
  </si>
  <si>
    <t>DIVERSOS</t>
  </si>
  <si>
    <r>
      <rPr>
        <b/>
        <sz val="9"/>
        <rFont val="Arial"/>
        <family val="2"/>
      </rPr>
      <t>TUBAGEM</t>
    </r>
    <r>
      <rPr>
        <sz val="9"/>
        <rFont val="Arial"/>
        <family val="2"/>
      </rPr>
      <t>. Fornecimento e colocação de tubagem do tipo "Tenpol SA", incluindo todos os trabalhos e materiais necessários.</t>
    </r>
  </si>
  <si>
    <r>
      <rPr>
        <b/>
        <sz val="9"/>
        <rFont val="Arial"/>
        <family val="2"/>
      </rPr>
      <t>CABOS</t>
    </r>
    <r>
      <rPr>
        <sz val="9"/>
        <rFont val="Arial"/>
        <family val="2"/>
      </rPr>
      <t>. Fornecimento e colocação de cabos do tipo "TEKA", incluindo todos os trabalhos e materiais necessários.</t>
    </r>
  </si>
  <si>
    <r>
      <rPr>
        <b/>
        <sz val="9"/>
        <rFont val="Arial"/>
        <family val="2"/>
      </rPr>
      <t>TOMADAS</t>
    </r>
    <r>
      <rPr>
        <sz val="9"/>
        <rFont val="Arial"/>
        <family val="2"/>
      </rPr>
      <t>. Fornecimento e instalação de tomadas "EFAPEL", ou equivalente, incluindo todos os trabalhos e materiais necessários.</t>
    </r>
  </si>
  <si>
    <r>
      <rPr>
        <b/>
        <sz val="9"/>
        <rFont val="Arial"/>
        <family val="2"/>
      </rPr>
      <t>ATI</t>
    </r>
    <r>
      <rPr>
        <sz val="9"/>
        <rFont val="Arial"/>
        <family val="2"/>
      </rPr>
      <t>. Fornecimento e instalação de ATI-4CC/4P/2FO/6U  completo "Teka"ou equivalente, incluindo todos os trabalhos e materiais necessários.</t>
    </r>
  </si>
  <si>
    <r>
      <rPr>
        <b/>
        <sz val="9"/>
        <rFont val="Arial"/>
        <family val="2"/>
      </rPr>
      <t>CAIXA DE VISITA</t>
    </r>
    <r>
      <rPr>
        <sz val="9"/>
        <rFont val="Arial"/>
        <family val="2"/>
      </rPr>
      <t>. Fornecimento e instalação de caixa de visita tipo CVM "Teka" ou equivalente, incluindo todos os trabalhos e materiais necessários.</t>
    </r>
  </si>
  <si>
    <r>
      <rPr>
        <b/>
        <sz val="9"/>
        <rFont val="Arial"/>
        <family val="2"/>
      </rPr>
      <t>REDE TERRA</t>
    </r>
    <r>
      <rPr>
        <sz val="9"/>
        <rFont val="Arial"/>
        <family val="2"/>
      </rPr>
      <t>. Fornecimento e execução de rede de terras conforme projeto da especialidade, incluindo todos os trabalhos e materiais necessários.</t>
    </r>
  </si>
  <si>
    <t>11.07</t>
  </si>
  <si>
    <r>
      <rPr>
        <b/>
        <sz val="9"/>
        <rFont val="Arial"/>
        <family val="2"/>
      </rPr>
      <t>VERIFICAÇÃO, ENSAIOS</t>
    </r>
    <r>
      <rPr>
        <sz val="9"/>
        <rFont val="Arial"/>
        <family val="2"/>
      </rPr>
      <t>. Verificação, ensaio, antes de entrarem em serviço, com o objetico de assegurar a qualidade da execução e o seu funcionamento, incluindo todos os materiais e equipamentos necessários às operações, de acordo com os desenhos de pormenor e as condições técnicas, para verificação do comportamento do sistema, de acordo com a regulamentação e aprovação pela fiscalização.</t>
    </r>
  </si>
  <si>
    <t>15.01</t>
  </si>
  <si>
    <t>Tomadas e quadros</t>
  </si>
  <si>
    <t>Fornecimento e montagem de tomadas do tipo schuko 2P+T com alveolos protegidos</t>
  </si>
  <si>
    <t>Fornecimento de caixa do tipo I2 para ligação de fogão/forno elétrico</t>
  </si>
  <si>
    <t>Fornecimento e montagem de disjuntores 1Px10A - 3kA</t>
  </si>
  <si>
    <t>Fornecimento e montagem de disjuntores 1Px16A - 3kA</t>
  </si>
  <si>
    <t>Fornecimento e montagem de disjuntores 1Px20A - 3kA</t>
  </si>
  <si>
    <t xml:space="preserve">Fornecimento e montagem de interruptores diferenciais 2x40A, 30mA. </t>
  </si>
  <si>
    <t>Fornecimento e montagem de caixas de aparelhagem fundas</t>
  </si>
  <si>
    <t>Fornecimento e montagem de caixas de portinhola P100 com triblocos fusiveis 32 A - IP 65</t>
  </si>
  <si>
    <t>Fornecimento e montagem de Quadros Gerais de embeber, com porta opaca, com 36 módulos e pente para In=63A IP20 IK04</t>
  </si>
  <si>
    <t>Fornecimento e montagem de caixas de de contador para contagem bi-horária e alimentação trifásica - IP 65</t>
  </si>
  <si>
    <t xml:space="preserve">Iluminação </t>
  </si>
  <si>
    <t>Fornecimento e montagem de focos equipados com lâmpada LED branco frio de 5W- IP 20</t>
  </si>
  <si>
    <t>Fornecimento e montagem de apliques de parede IP 44 equipados com lâmpada LED branco frio de 5W</t>
  </si>
  <si>
    <t>Fornecimento e montagem de interruptores simples</t>
  </si>
  <si>
    <t>Fornecimento e montagem de comutadores de lustre</t>
  </si>
  <si>
    <t>Fornecimento e montagem de interruptores de escada</t>
  </si>
  <si>
    <t>Fornecimento e montagem de inversores de grupo</t>
  </si>
  <si>
    <t>Fornecimento e montagem de caixas de aplique .</t>
  </si>
  <si>
    <t>Fornecimento e montagem de luminárias de cozinha IP54 equipadas com duas lâmpadas tubo led de 1,5m.</t>
  </si>
  <si>
    <t xml:space="preserve">Outros </t>
  </si>
  <si>
    <t>Piquets de terra de 2m</t>
  </si>
  <si>
    <t>Fornecimento e montagem de tubagens do tipo isogris de diametro 20mm</t>
  </si>
  <si>
    <t>Fornecimento e montagem de condutores H07V verde/amarelo, azul e preto de secção 1,5mm2</t>
  </si>
  <si>
    <t>Fornecimento e montagem de condutores H07V verde/amarelo, azul e preto de secção 2,5mm2</t>
  </si>
  <si>
    <t>Fornecimento e montagem de cabo do tipo XV 2x10mm2</t>
  </si>
  <si>
    <t>Fornecimento e montagem de caixas de tubo corrugado vermelho de diametro 50mm</t>
  </si>
  <si>
    <t>Fornecimento de condutor de 35mm2 Verde/amarelo para terra de proteção</t>
  </si>
  <si>
    <t>Fornecimento e barras de 10 de ligadores do tipo dóminó de 4mm</t>
  </si>
  <si>
    <t>Fornecimento e barras de 10 de ligadores do tipo dóminó de 6mm</t>
  </si>
  <si>
    <t>10.01.01</t>
  </si>
  <si>
    <t>10.01</t>
  </si>
  <si>
    <t>10.01.02</t>
  </si>
  <si>
    <t>10.01.03</t>
  </si>
  <si>
    <t>10.01.04</t>
  </si>
  <si>
    <t>10.01.05</t>
  </si>
  <si>
    <t>10.01.06</t>
  </si>
  <si>
    <t>10.01.07</t>
  </si>
  <si>
    <t>10.01.08</t>
  </si>
  <si>
    <t>10.01.09</t>
  </si>
  <si>
    <t>10.01.10</t>
  </si>
  <si>
    <t>10.01.11</t>
  </si>
  <si>
    <t>10.02</t>
  </si>
  <si>
    <t>10.02.01</t>
  </si>
  <si>
    <t>10.02.02</t>
  </si>
  <si>
    <t>10.02.03</t>
  </si>
  <si>
    <t>10.02.04</t>
  </si>
  <si>
    <t>10.02.05</t>
  </si>
  <si>
    <t>10.02.06</t>
  </si>
  <si>
    <t>10.02.07</t>
  </si>
  <si>
    <t>10.02.08</t>
  </si>
  <si>
    <t>10.02.09</t>
  </si>
  <si>
    <t>10.03</t>
  </si>
  <si>
    <t>10.03.01</t>
  </si>
  <si>
    <t>10.03.02</t>
  </si>
  <si>
    <t>10.03.03</t>
  </si>
  <si>
    <t>10.03.04</t>
  </si>
  <si>
    <t>10.03.05</t>
  </si>
  <si>
    <t>10.03.06</t>
  </si>
  <si>
    <t>10.03.07</t>
  </si>
  <si>
    <t>10.03.08</t>
  </si>
  <si>
    <t>10.03.09</t>
  </si>
  <si>
    <t>Fornecimento e montagem de caixasdo tipo I3 e Ligadores amoviveis para medição de Terra de proteção</t>
  </si>
  <si>
    <t>06.01</t>
  </si>
  <si>
    <t>ALVENARIAS</t>
  </si>
  <si>
    <t>06.01.01</t>
  </si>
  <si>
    <t>06.01.01.01</t>
  </si>
  <si>
    <t>06.01.01.02</t>
  </si>
  <si>
    <t>06.01.02</t>
  </si>
  <si>
    <t>06.01.02.01</t>
  </si>
  <si>
    <t>06.01.02.02</t>
  </si>
  <si>
    <t>06.01.02.03</t>
  </si>
  <si>
    <t>06.01.03</t>
  </si>
  <si>
    <t>CANTARIAS E ORNAMENTOS</t>
  </si>
  <si>
    <t>06.01.03.01</t>
  </si>
  <si>
    <t>Fornecimento e assentamento,  de soleiras em granito da região, nas portas de entrada e varandas e janelas, incluindo assentamento, vedações e trabalhos necessários.</t>
  </si>
  <si>
    <t>06.02</t>
  </si>
  <si>
    <t>REVESTIMENTOS</t>
  </si>
  <si>
    <t>06.02.01</t>
  </si>
  <si>
    <t>Revestimento de paredes - Paredes Interiores</t>
  </si>
  <si>
    <t>06.02.01.01</t>
  </si>
  <si>
    <t xml:space="preserve">Fornecimento e assentamento de material cerâmico em paredes, incluindo  reboco de assentamento, cola de assentamento, betumação, desperdícios, cortes e remates, bem todos trabalhos e materiais necessários, de acordo com  a estereotomia e  das peças desenhadas. </t>
  </si>
  <si>
    <t>06.02.02</t>
  </si>
  <si>
    <t>Revestimento de pavimentos - Pavimentos interiores</t>
  </si>
  <si>
    <t xml:space="preserve">Fornecimento e assentamento de material cerâmico em pavimentos, incluindo materiais de assentamento e betumação, desperdícios, bem todos trabalhos e materiais necessários, de acordo com  a estereotomia e  das peças desenhadas. </t>
  </si>
  <si>
    <t>cozinhas e instalações sanitárias</t>
  </si>
  <si>
    <t>Fornecimento e aplicação de flutuante vinílico do tipo Start SPC da Wicanders incluindo fornecimento  e aplicação de filme de polietileno e todos os materiais e necessários para a sua correcta aplicação</t>
  </si>
  <si>
    <t>sala, quartos e corredores</t>
  </si>
  <si>
    <t>06.02.03</t>
  </si>
  <si>
    <t>Pavimentos exteriores</t>
  </si>
  <si>
    <t>06.02.03.01</t>
  </si>
  <si>
    <t>Fornecimento e aplicação de pavimento em lajetas de betão, com preparação da base, assentamento com pó-de-pedra, execução de juntas em argamassa de cimento, compactação mecânica e lavagem.</t>
  </si>
  <si>
    <t>06.02.04</t>
  </si>
  <si>
    <t>Revestimento de tetos - Tetos Interiores</t>
  </si>
  <si>
    <t>06.02.04.01</t>
  </si>
  <si>
    <t>Fornecimento e montagem de placagem de tectos com painéis de gesso cartonado, espessura de 13mm, incluindo suspensão, perfis  de sustentação, todos os recortes e remates, barramento das juntas e das superfícies. Deverá ser gesso cartonado hidrófugo nos tectos dos WCs e cozinha e lavandaria.</t>
  </si>
  <si>
    <t>06.03</t>
  </si>
  <si>
    <t>CARPINTARIAS</t>
  </si>
  <si>
    <t>06.03.01</t>
  </si>
  <si>
    <t>Fornecimento e colocação de rodapé embutido em MDF lacados de branco com 7,0x1,5cm, incluindo lacagem de cor branca, acabamento mate, e todos os trabalhos necessários, de acordo com as peças desenhadas.</t>
  </si>
  <si>
    <t>06.03.02</t>
  </si>
  <si>
    <t>Fornecimento e colocação de armários em MDF  lacados de branco, incluirão  prateleiras e gavetas; portas em aglomerado de madeira folheado (com 19mm de espessura) com orla à face; cor a escolher, acabamento mate, acessórios e todos os acabamentos necessários de acordo com as peças desenhadas.</t>
  </si>
  <si>
    <t>06.03.02.01</t>
  </si>
  <si>
    <t>(1,0x 0,60x2,4)m + (0,90x0,40)m salas</t>
  </si>
  <si>
    <t>06.03.03</t>
  </si>
  <si>
    <t>Fornecimento e colocação de armários roupeiros em MDF  lacados a branco, acabamento mate, incluirão varão a todo o comprimento, 2 prateleiras e duas gavetas por cada módulo de porta e calceiro; portas em aglomerado de madeira folheado (com 19mm de espessura) com orla à face, acabamento mate, acessórios e todos os acabamentos necessários.</t>
  </si>
  <si>
    <t>06.03.03.01</t>
  </si>
  <si>
    <t>1,0x0,60x 2,4 m quartos</t>
  </si>
  <si>
    <t>06.03.04</t>
  </si>
  <si>
    <t>Fornecimento e aplicação de cozinha com módulos inferiores (com um comprimento de 3,70ml  e 0,65m de profundidade)  e superiores (com um comprimento de 3,70ml  e 0,45m de profundidade), realizada em caixotes laminados com exteriores em termolaminado (portas, frentes de gavetas e laterais).Inclui eletrodomésticos</t>
  </si>
  <si>
    <t>06.03.04.01</t>
  </si>
  <si>
    <t xml:space="preserve"> cozinhas</t>
  </si>
  <si>
    <t>06.03.05</t>
  </si>
  <si>
    <t>Fornecimento e execução de portas interiores compostas por orlas de madeira maciça, engradado de madeira de casquinha, revestido a MDF 10mm  nas duas faces,  incluindo montagem, todas as ferragens e acessórios, afinações,  aros batentes em madeira maciça, lacagem da madeira e mdf cor branca, acabamento mate e todos os restantes trabalhos e materiais necessários ao seu bom funcionamento,  de acordo com os pormenores do projecto, mapas de vãos e as especificações do Caderno de Encargos. Dobradiça oculta em aço inox "3D COPLAN 165", tipo JNF (REF.: IN.05.055) ; Puxador tipo JNF (REF.: IN.00.016.00) ; Batente tipo JNF (REF.: IN.13.185.30); Fechadura tipo FIAM 903 KE ou equivalente.</t>
  </si>
  <si>
    <t>06.03.05.01</t>
  </si>
  <si>
    <t>Com 0,85 x 2,03 m - porta de uma folha de batente</t>
  </si>
  <si>
    <t>06.03.06</t>
  </si>
  <si>
    <t>Fornecimento e execução de portas interiores compostas por orlas de madeira maciça, engradado de madeira de casquinha, revestido a MDF 10mm  nas duas faces,  incluindo montagem, todas as ferragens e acessórios, afinações,  aros batentes em madeira maciça, lacagem da madeira e mdf cor a definir em obra e todos os restantes trabalhos e materiais necessários ao seu bom funcionamento,  de acordo com os pormenores do projecto, mapas de vãos e as especificações do Caderno de Encargos. Calha e Guia  tipo "GEZE ROLLAN 40 N" ou equivalente, batente de borracha e Concha de embutir tipo JNF (REF.: IN.16.225).</t>
  </si>
  <si>
    <t>06.03.06.01</t>
  </si>
  <si>
    <t>0,85 x 2,03 m - porta de uma folha</t>
  </si>
  <si>
    <t>06.03.06.02</t>
  </si>
  <si>
    <t>cassetes para porta de correr de 0,85 x 2,03 m</t>
  </si>
  <si>
    <t>06.04</t>
  </si>
  <si>
    <t>SERRALHARIA E VIDRARIA</t>
  </si>
  <si>
    <t>06.04.01</t>
  </si>
  <si>
    <t xml:space="preserve">Restauro de portão existente , incl/ substituição de ferragens de fixação, fechaduras, puxador e todos os acabamentos necessários, bem como metalização a quente e pintura a tinta de esmalte da "Cin" cor cinza Ral 7021. </t>
  </si>
  <si>
    <t>06.04.02</t>
  </si>
  <si>
    <t>Fornecimento e aplicação de para-duches em vidro temperado de 12mm. Incolor, incluindo cantoneiras e peças de fixação em aço inox e  todos os materiais assessórios necessários ao seu perfeito acabamento.</t>
  </si>
  <si>
    <t>Fixos com 1,20 x 2,00</t>
  </si>
  <si>
    <t>06.04.03</t>
  </si>
  <si>
    <t>06.05</t>
  </si>
  <si>
    <t>CAIXILHARIA, PROTEÇÃO E CONTROLO SOLAR</t>
  </si>
  <si>
    <t>06.05.01</t>
  </si>
  <si>
    <t>06.06</t>
  </si>
  <si>
    <t>PINTURAS</t>
  </si>
  <si>
    <t>06.06.01</t>
  </si>
  <si>
    <t>06.06.01.01</t>
  </si>
  <si>
    <t>Fornecimento e aplicação de pintura, nas demãos necessárias, com tinta aquosa vinílica, em paredes em gesso projetado, incluíndo Primário EP/GC 300 e todos os trabalhos acessórios necessários. Adicionar aditivo anti fungos e algas para a pintura em instalações sanitárias, cozinha e lavandaria.</t>
  </si>
  <si>
    <t>06.07</t>
  </si>
  <si>
    <t>06.07.01</t>
  </si>
  <si>
    <t>Fornecimento e aplicação de pintura, nas demãos necessárias, com tinta aquosa vinílica, em tetos em placas de gesso cartonado, incluíndo primário Primário EP/GC 300 execução e todos os trabalhos acessórios necessários. Adicionar aditivo anti fungos e algas para a pintura em instalações sanitárias, cozinha e lavandaria.</t>
  </si>
  <si>
    <t>06.08</t>
  </si>
  <si>
    <t>EQUIPAMENTOS SANITARIOS</t>
  </si>
  <si>
    <t>06.08.01</t>
  </si>
  <si>
    <t>Fornecimento de sanita, incluindo assento com tampa para sanita em MDF lacado softclose e demais acessórios de ligação.</t>
  </si>
  <si>
    <t>06.08.02</t>
  </si>
  <si>
    <t>Fornecimento e assentamento de lavatório de canto , incluindo válvula clic clack, sifão e demais acessórios necessários.</t>
  </si>
  <si>
    <t>06.08.03</t>
  </si>
  <si>
    <t xml:space="preserve">Fornecimento e instalação de Base de chuveiro, incluindo  fornecimento e montagem de  curvas de esgoto, escoamentos, válvulas de seccionamento, ligações de alimentação flexíveis, ligação às redes de água fria e quente e à rede de saneamento existentes, fixação dos aparelhos e vedação com silicone. Totalmente instalados, ligados, testados e em funcionamento. </t>
  </si>
  <si>
    <t>06.08.04</t>
  </si>
  <si>
    <t>Fornecimento e aplicação de espelhos biselados com 5mm de espessura incluindo remates, furos se necessário para tomadas e colagem (1,0x1,13)m</t>
  </si>
  <si>
    <t>06.08.05</t>
  </si>
  <si>
    <t>Fornecimento e montagem de torneira misturadora monocomando de lavatório,  incluíndo elemento encastrável e todos os acessórios necessários a um bom funcionamento.</t>
  </si>
  <si>
    <t>06.08.06</t>
  </si>
  <si>
    <t>Fornecimento e montagem de torneira misturadora termoestática de duche, da  com suporte  e chuveiro de mão, incluíndo monocomando embutido e todos os acessórios necessários a um bom funcionamento.</t>
  </si>
  <si>
    <t>06.09</t>
  </si>
  <si>
    <t>ARRANJOS EXTERIORES</t>
  </si>
  <si>
    <t>06.09.01</t>
  </si>
  <si>
    <t>Remoção e construção de muros, para deslocalização do  acesso ao logradouro e limpeza mecânica de muros existentes, através de projeção de jato de água sobre a superfície e escovagem com escova de arame onde necessário.</t>
  </si>
  <si>
    <t>06.09.02</t>
  </si>
  <si>
    <t>Plantação de cobertura vegetal - escalracho</t>
  </si>
  <si>
    <t>16.01</t>
  </si>
  <si>
    <t>16.01.01</t>
  </si>
  <si>
    <t>16.01.01.01</t>
  </si>
  <si>
    <t>16.01.02</t>
  </si>
  <si>
    <t>16.01.02.01</t>
  </si>
  <si>
    <r>
      <rPr>
        <b/>
        <sz val="9"/>
        <rFont val="Arial"/>
        <family val="2"/>
      </rPr>
      <t>BOMBA DE CALOR</t>
    </r>
    <r>
      <rPr>
        <sz val="9"/>
        <rFont val="Arial"/>
        <family val="2"/>
      </rPr>
      <t>. Fornecimento e instalação de bomba de calor para produção de A.Q.S., para instalação no interior, do tipo Bomba de calor Haier modelo HP200S1 (potência de aquecimento de 3150w, consumo de 665w, resitência elétrica de 2150 w, acumulador em aço inox) ou equivalente. Totalmente montada, ligada e colocada em funcionamento pela empresa instaladora, pronta a funcionar.</t>
    </r>
  </si>
  <si>
    <t>COBERTURA</t>
  </si>
  <si>
    <t>15.02</t>
  </si>
  <si>
    <r>
      <rPr>
        <b/>
        <sz val="9"/>
        <rFont val="Arial"/>
        <family val="2"/>
      </rPr>
      <t>TRABALHOS DE CONSTRUÇÃO CIVIL</t>
    </r>
    <r>
      <rPr>
        <sz val="9"/>
        <rFont val="Arial"/>
        <family val="2"/>
      </rPr>
      <t>. Execução de trabalhos de construção civil de apoio às infraestruturas hidráulicas, gás, redes de ITED e elétrica.</t>
    </r>
  </si>
  <si>
    <t>Janela - 0,90 x 1,63 m</t>
  </si>
  <si>
    <t>Janela - 1,13 x 1,63 m</t>
  </si>
  <si>
    <t>Janela - 1,06 x 1,13 m</t>
  </si>
  <si>
    <r>
      <rPr>
        <b/>
        <sz val="9"/>
        <rFont val="Arial"/>
        <family val="2"/>
      </rPr>
      <t>DESMONTAGEM DE CAIXILHARIA</t>
    </r>
    <r>
      <rPr>
        <sz val="9"/>
        <rFont val="Arial"/>
        <family val="2"/>
      </rPr>
      <t>. Desmontagem de caixilharia envidraçada em fachada (portas e janelas), com meios manuais, sem deteriorar a caixilharia e os elementos construtivos aos quais está fixada, e carga manual para camião ou contentor, inclui a remoção das folhas, dos aros, das guarnições e das ferragens a vazadouro do dono de obra.</t>
    </r>
  </si>
  <si>
    <t>15.02.01</t>
  </si>
  <si>
    <t>15.02.02</t>
  </si>
  <si>
    <t>13.02</t>
  </si>
  <si>
    <t>13.02.01</t>
  </si>
  <si>
    <t>13.02.02</t>
  </si>
  <si>
    <t>13.03</t>
  </si>
  <si>
    <t>13.04</t>
  </si>
  <si>
    <t>13.04.01</t>
  </si>
  <si>
    <t>13.04.02</t>
  </si>
  <si>
    <t>14.01</t>
  </si>
  <si>
    <t>12.01.01</t>
  </si>
  <si>
    <t>12.01.02</t>
  </si>
  <si>
    <t>06.05.02</t>
  </si>
  <si>
    <t>Fornecimento e execução de guarda-corpos em ferro  com prumos tubulares , incl/ todos os acabamentos necessários, bem como metalização a quente e pintura a tinta de esmalte à cor cinza, inc. todos os acessórios de fixação - 3,30mx1,m</t>
  </si>
  <si>
    <t xml:space="preserve">T. Mista (TV+1xRJ45) </t>
  </si>
  <si>
    <t>Tomada dupla de fibra ótica</t>
  </si>
  <si>
    <t>Coaxial RG6 - Teka N48HV3 - DCA</t>
  </si>
  <si>
    <t>Cabo com duas fibras óticas pre-conect. TEKA OS1a</t>
  </si>
  <si>
    <t>UTP/4 pares; Cat 6</t>
  </si>
  <si>
    <r>
      <t xml:space="preserve">FL-F </t>
    </r>
    <r>
      <rPr>
        <sz val="10"/>
        <rFont val="UniversalMath1 BT"/>
        <family val="1"/>
        <charset val="2"/>
      </rPr>
      <t>&amp;</t>
    </r>
    <r>
      <rPr>
        <sz val="10"/>
        <rFont val="Arial"/>
        <family val="2"/>
      </rPr>
      <t>40</t>
    </r>
  </si>
  <si>
    <r>
      <t xml:space="preserve">Isogris </t>
    </r>
    <r>
      <rPr>
        <sz val="10"/>
        <rFont val="UniversalMath1 BT"/>
        <family val="1"/>
        <charset val="2"/>
      </rPr>
      <t>&amp;</t>
    </r>
    <r>
      <rPr>
        <sz val="10"/>
        <rFont val="Arial"/>
        <family val="2"/>
      </rPr>
      <t>25</t>
    </r>
  </si>
  <si>
    <t>06.05.02.01</t>
  </si>
  <si>
    <t>06.05.02.02</t>
  </si>
  <si>
    <t>06.05.02.03</t>
  </si>
  <si>
    <t>Janela 0,90 x 1,63m</t>
  </si>
  <si>
    <t>Porta 1,13 x 2,45m</t>
  </si>
  <si>
    <t>Janela 1,13 x 1,63m</t>
  </si>
  <si>
    <r>
      <rPr>
        <b/>
        <sz val="9"/>
        <color rgb="FF000000"/>
        <rFont val="Arial"/>
        <family val="2"/>
      </rPr>
      <t>EMBOÇO</t>
    </r>
    <r>
      <rPr>
        <sz val="9"/>
        <color rgb="FF000000"/>
        <rFont val="Arial"/>
        <family val="2"/>
      </rPr>
      <t>. Execução de emboço de cimento pelo exterior das paredes novas de alvenaria, com aplicação de mestras, aplicado sobre paramento vertical exterior, acabamento superficial rugoso, com argamassa de cimento, incluindo todos os fornecimentos, materiais e trabalhos necessários.</t>
    </r>
  </si>
  <si>
    <r>
      <rPr>
        <b/>
        <sz val="9"/>
        <color rgb="FF000000"/>
        <rFont val="Arial"/>
        <family val="2"/>
      </rPr>
      <t>ALVENARIA DE TIJOLO 30x19x19</t>
    </r>
    <r>
      <rPr>
        <sz val="9"/>
        <color rgb="FF000000"/>
        <rFont val="Arial"/>
        <family val="2"/>
      </rPr>
      <t>. Fornecimento e assentamento de tijolo térmico e acústico, para revestir parede de fachada exterior, 30x19x19cm da Preceram ou equivalente, assente com argamassa de cimento M-5, inluindo travações, padieiras, cravações e todos os materiais e trabalhos necessários.</t>
    </r>
  </si>
  <si>
    <t>Piso -1 pela face interior da parede enterrada</t>
  </si>
  <si>
    <r>
      <rPr>
        <b/>
        <sz val="9"/>
        <rFont val="Arial"/>
        <family val="2"/>
      </rPr>
      <t>ALVENARIA DE TIJOLO 30x20x7</t>
    </r>
    <r>
      <rPr>
        <sz val="9"/>
        <rFont val="Arial"/>
        <family val="2"/>
      </rPr>
      <t>. Fornecimento e assentamento de tijolo cerâmico furado, 30x20x7 cm, assente com argamassa de cimento M-5. inc , (piso -1 junto à parede enterrada), incluindo todos os materiais e trabalhos necessários.</t>
    </r>
  </si>
  <si>
    <t>06.01.02.04</t>
  </si>
  <si>
    <r>
      <rPr>
        <b/>
        <sz val="9"/>
        <color rgb="FF000000"/>
        <rFont val="Arial"/>
        <family val="2"/>
      </rPr>
      <t>ISOLAMENTO TÉRMICO</t>
    </r>
    <r>
      <rPr>
        <sz val="9"/>
        <color rgb="FF000000"/>
        <rFont val="Arial"/>
        <family val="2"/>
      </rPr>
      <t>. Fornecimento e colocação de isolamento térmico composto por dipla lâmina de alumínio protegido e bolha de ar do tipo Boltherm 121P de 5mm de espessura ou equivalente pelo interior de todas as paredes exteriores, incluindo fixações, aplicação de fita de alumínio nas juntas e todos os trabalhos e materiais necessários.</t>
    </r>
  </si>
  <si>
    <t>VENTILAÇÃO NATURAL</t>
  </si>
  <si>
    <t>12.01.01.01</t>
  </si>
  <si>
    <t>12.01.01.02</t>
  </si>
  <si>
    <t>12.02</t>
  </si>
  <si>
    <t>VENTILAÇÃO MECÂNICA</t>
  </si>
  <si>
    <t>12.02.01</t>
  </si>
  <si>
    <t>12.02.02</t>
  </si>
  <si>
    <t>12.02.03</t>
  </si>
  <si>
    <t>12.02.04</t>
  </si>
  <si>
    <t>12.02.05</t>
  </si>
  <si>
    <t>12.02.06</t>
  </si>
  <si>
    <t>12.02.07</t>
  </si>
  <si>
    <t>12.02.08</t>
  </si>
  <si>
    <t>12.02.09</t>
  </si>
  <si>
    <t>12.02.10</t>
  </si>
  <si>
    <t>Fornecimento e colocação de equipamento de Ventilacao Mecanica Controlada do  tipo BAXI ROCA RCT MINI ou equivalente, incluindo todos os trabalhos e materiais necesários.</t>
  </si>
  <si>
    <t>Fornecimento e colocação de plenum de distribuição de 6 saidas</t>
  </si>
  <si>
    <t>Fornecimento e colocação de tubo corrugado flexível PEAD de dupla parede de diâmetro 63mm,  incluindo todos os trabalhos e materiais necesários.</t>
  </si>
  <si>
    <t>Fornecimento e colocação de tubo em alumínio com parede térmica de diâmetro 125mm,  incluindo todos os trabalhos e materiais necesários.</t>
  </si>
  <si>
    <t>Fornecimento e colocação de conector rápido para tubo flexível PEAD de 63mm,  incluindo todos os trabalhos e materiais necesários.</t>
  </si>
  <si>
    <t>Fornecimento e colocação de anel de encastre para fixar o tubo flexível PEAD ,  incluindo todos os trabalhos e materiais necesários.de 63mm ao Plenum de distribuição e as válvulas</t>
  </si>
  <si>
    <t>Fornecimento e colocação de junta de vedação de diâmetro 63mm para o anel de encastre descrito no ponto anterior,  incluindo todos os trabalhos e materiais necesários.</t>
  </si>
  <si>
    <t>Fornecimento e colocação de válvula de ligação a tubo flexível de 63mm e a boca de 125mm,  incluindo todos os trabalhos e materiais necesários.</t>
  </si>
  <si>
    <t>Fornecimento e colocação de bocas de diâmetro 125mm de insuflação ou extração,  incluindo todos os trabalhos e materiais necesários.</t>
  </si>
  <si>
    <t>Fornecimento e colocação de grelhas de exteriores anti-insectos,  incluindo todos os trabalhos e materiais necesários.</t>
  </si>
  <si>
    <t>Janela de duas folhas oscilobatente com bandeira - 0,90 x 1,63 m</t>
  </si>
  <si>
    <t>Janela de duas folhas oscilobatente com bandeira - 1,13 x 1,63 m</t>
  </si>
  <si>
    <t>Porta de duas folhas oscilobatente com bandeira- 1,13 x 2,45</t>
  </si>
  <si>
    <t>06.05.01.01</t>
  </si>
  <si>
    <t>06.05.01.02</t>
  </si>
  <si>
    <t>06.05.01.03</t>
  </si>
  <si>
    <t>15.02.03</t>
  </si>
  <si>
    <t>15.02.04</t>
  </si>
  <si>
    <t>Porta - 1,13 x 2,45 m</t>
  </si>
  <si>
    <t>EQUIPAMENTOS COZINHA</t>
  </si>
  <si>
    <t>06.10</t>
  </si>
  <si>
    <t>06.10.01</t>
  </si>
  <si>
    <t>06.10.02</t>
  </si>
  <si>
    <t>06.09.03</t>
  </si>
  <si>
    <t>Piso 0 (140x0,60 + 195x0,60 + 1,80x0,60)</t>
  </si>
  <si>
    <t>Piso 1 (160x0,60 + 195x0,60 + 1,60x0,60)</t>
  </si>
  <si>
    <t>06.09.03.01</t>
  </si>
  <si>
    <t>06.09.03.02</t>
  </si>
  <si>
    <r>
      <rPr>
        <b/>
        <sz val="9"/>
        <color rgb="FF000000"/>
        <rFont val="Arial"/>
        <family val="2"/>
      </rPr>
      <t>TORNEIRA MISTURADORA LAVA LOUÇA</t>
    </r>
    <r>
      <rPr>
        <sz val="9"/>
        <color rgb="FF000000"/>
        <rFont val="Arial"/>
        <family val="2"/>
      </rPr>
      <t>. Fornecimento e montagem de torneira misturadora para pio lava loiça,  da Sanitana do modelo UNIC, incluindo todos os acessórios necessários a um bom funcionamento.</t>
    </r>
  </si>
  <si>
    <r>
      <rPr>
        <b/>
        <sz val="9"/>
        <color rgb="FF000000"/>
        <rFont val="Arial"/>
        <family val="2"/>
      </rPr>
      <t>PIO LAVA LOUÇA</t>
    </r>
    <r>
      <rPr>
        <sz val="9"/>
        <color rgb="FF000000"/>
        <rFont val="Arial"/>
        <family val="2"/>
      </rPr>
      <t>. Fornecimento e colocação de pio lava-louça de aço inoxidável, de uma cuba e um escorredor, de 800x490mm, com válvula de drenagem e sifão, para bancada de cozinha, incluindo ligação à rede de drenagem, fixações e todos os materiais e trabalhos necessários, pronto a utilizar.</t>
    </r>
  </si>
  <si>
    <r>
      <rPr>
        <b/>
        <sz val="9"/>
        <color rgb="FF000000"/>
        <rFont val="Arial"/>
        <family val="2"/>
      </rPr>
      <t>TAMPO</t>
    </r>
    <r>
      <rPr>
        <sz val="9"/>
        <color rgb="FF000000"/>
        <rFont val="Arial"/>
        <family val="2"/>
      </rPr>
      <t xml:space="preserve">. Fornecimento e assentamento de tampo de aglomerado de quartzo sintetico branco, acabamento polido de 60 cm de largura e 2 cm de espessura, bordo simples reto, com os bordos ligeiramente biselados, formação de 2 aberturas com os seus bordos polidos, para a placa de fogão e pio lava-louça e orifício da torneira misturadora da cozinha, incluindo remate perimetral 5cm de de altura e 2cm de espessura, com o bordo recto. </t>
    </r>
  </si>
  <si>
    <r>
      <rPr>
        <b/>
        <sz val="9"/>
        <color rgb="FF000000"/>
        <rFont val="Arial"/>
        <family val="2"/>
      </rPr>
      <t>ETIC'S</t>
    </r>
    <r>
      <rPr>
        <sz val="9"/>
        <color rgb="FF000000"/>
        <rFont val="Arial"/>
        <family val="2"/>
      </rPr>
      <t>. Fornecimento e assentamento de isolamento térmico pelo exterior de fachadas, com o sistema do tipo weber.therm Etics com revestimento acrílico "WEBER CEMARKSA", formado por duas camadas de argamassa base weber.therm Base "WEBER CEMARKSA", para fixação e regularização de placas de isolamento térmico, um painel rígido de poliestireno expandido (EPS), de superfície lisa e bordo lateral recto, de 80 mm de espessura (situado entre as duas camadas de argamassa base), malha de fibra de vidro anti-álcalis, para reforço da argamassa (na camada de protecção), regulador de fundo weber CS "WEBER CEMARKSA" e uma camada de 2 a 3 mm de espessura de argamassa acrílica weber.tene Stilo "WEBER CEMARKSA", incluindo todos os materiais e trabalhos necessários.</t>
    </r>
  </si>
  <si>
    <r>
      <rPr>
        <b/>
        <sz val="9"/>
        <color rgb="FF000000"/>
        <rFont val="Arial"/>
        <family val="2"/>
      </rPr>
      <t>PAREDE GESSO CARTONADO 1 FACE, HIDRÓFUGO</t>
    </r>
    <r>
      <rPr>
        <sz val="9"/>
        <color rgb="FF000000"/>
        <rFont val="Arial"/>
        <family val="2"/>
      </rPr>
      <t>. Fornecimento e execução de forra de paredes exteriores em placas de gesso cartonado do tipo "KNAUF", formado por uma estrutura simples de perfis de chapa de aço galvanizado de 48 mm de largura, à base de montantes (elementos verticais) separados 600 mm entre si, com disposição normal "N" e canais (elementos horizontais), à qual se aparafusam as duas placas, de 12,5mm de espessuara cada placa, do tipo hidrófugo, incluindo fita acústica de dilatação autocolante "KNAUF"; parafusos para a fixação das placas; fita de papel com reforço metálico "KNAUF" e massa de juntas Jointfiller 24H "KNAUF", fita microperfurada de papel "KNAUF", lã de rocha de 40mm a colocar entre montantes e todos os trabalhos e materiais necessários.</t>
    </r>
  </si>
  <si>
    <r>
      <rPr>
        <b/>
        <sz val="9"/>
        <color rgb="FF000000"/>
        <rFont val="Arial"/>
        <family val="2"/>
      </rPr>
      <t>PAREDE GESSO CARTONADO 2 FACES, HIDRÓFUGO</t>
    </r>
    <r>
      <rPr>
        <sz val="9"/>
        <color rgb="FF000000"/>
        <rFont val="Arial"/>
        <family val="2"/>
      </rPr>
      <t>. Fornecimento e execução de parede interior em placas de gesso cartonado do tipo "KNAUF", formado por uma estrutura simples de perfis de chapa de aço galvanizado de 70 mm de largura, à base de montantes (elementos verticais) separados 600 mm entre si, com disposição normal "N" e canais (elementos horizontais), à qual se aparafusam as quatro placas no total (duas de cada lado), de 12,5mm de espessura cada placa, do tipo hidrófugo, incluindo fita acústica de dilatação autocolante "KNAUF"; parafusos para a fixação das placas; fita de papel com reforço metálico "KNAUF" e massa de juntas Jointfiller 24H "KNAUF", fita microperfurada de papel "KNAUF", lã de rocha de 70mm a colocar entre montantes e todos os trabalhos e materiais necessários.</t>
    </r>
  </si>
  <si>
    <t>Fornecimento e assentamento de lajetas préfabricadas de betão de secção retangular 60x400x42 de cor a definir em obra, assente sobre camada de argamassa de 8cm e brita de 15cm, incluindo movimentos de terra e todos os trabalhos e materiais necessários.</t>
  </si>
  <si>
    <t>PAVIMENTOS</t>
  </si>
  <si>
    <t>16.01.02.02</t>
  </si>
  <si>
    <t>04.09</t>
  </si>
  <si>
    <r>
      <rPr>
        <b/>
        <sz val="9"/>
        <color rgb="FF000000"/>
        <rFont val="Arial"/>
        <family val="2"/>
      </rPr>
      <t>LAJES MACIÇAS</t>
    </r>
    <r>
      <rPr>
        <sz val="9"/>
        <color rgb="FF000000"/>
        <rFont val="Arial"/>
        <family val="2"/>
      </rPr>
      <t>. Fornecimento execução de viga de betão armado, realizada com betão C25/30 (NP EN 206-1 XC2 (P); Cl 0,2; Dmax 14; S3) fabricado em central, e betonagem com grua, e aço A500 NR,  incluindo cofragem e descofragem e ainda ligante epoxídico estrutural tipo icosit k101 da Sika, ou equivalente, em todas as ligações entre betão novo e betão antigo (juntas de betonagem) e todos os trabalhos materiais e acessórios necessários.</t>
    </r>
  </si>
  <si>
    <t>14.02</t>
  </si>
  <si>
    <r>
      <rPr>
        <b/>
        <sz val="9"/>
        <rFont val="Arial"/>
        <family val="2"/>
      </rPr>
      <t>RECUPERADOR DE CALOR</t>
    </r>
    <r>
      <rPr>
        <sz val="9"/>
        <rFont val="Arial"/>
        <family val="2"/>
      </rPr>
      <t>. 
Fornecimento e montagem de Sistema de aquecimento central constituído por: 
- Recuperador de calor instalado na sala, do tipo RECUPERADOR A LENHA SOLZAIMA ECOFOGO ECO PRETO, com aro 4 lados, de 6,3 kW de potencia e 80% de rendimento;
- Grupo de radiadores em alumínio do tipo Maranello 600 da Vulcano, nas diversas divisões da habitação sendo o número total de 4 radiadores com 8 elementos cada e radiador toalheiro no wc do tipo Jazz 1159x550 50/52cm da Vulcano. Incluindo rede hidráulica bitubo, válvulas e cabeça termostáticas, válvulas de corte, purgadores, tampões, reduções, ancoragens, suporte, racores e todos os acessórios necessários ao seu bom funcionamento
- Tubagem de extração em aço inoxidável AISI304, de parede dupla e isolamento D200/150mm;
- Chapéu tipo saturno ou equivalente em aço inoxidável AISI304 D200mm;
- Execução de lareira em placas de gesso cartonado do tipo "KNAUF", formado por uma estrutura simples de perfis de chapa de aço galvanizado de 70 mm de largura, à base de montantes (elementos verticais) separados 600 mm entre si, com disposição normal "N" e canais (elementos horizontais), à qual se aparafusam as duas placas, de 12,5mm de espessuara cada placa, do tipo ignífugo, incluindo fita acústica de dilatação autocolante "KNAUF"; parafusos para a fixação das placas; fita de papel com reforço metálico "KNAUF" e massa de juntas Jointfiller 24H "KNAUF", fita microperfurada de papel "KNAUF", lã de rocha de 70mm a colocar entre montantes;
- Grelhas de ventilação de lareira (duas unidades) e todos os trabalhos e materiais necessários.</t>
    </r>
  </si>
  <si>
    <r>
      <rPr>
        <b/>
        <sz val="9"/>
        <rFont val="Arial"/>
        <family val="2"/>
      </rPr>
      <t>BLACKOUT</t>
    </r>
    <r>
      <rPr>
        <sz val="9"/>
        <rFont val="Arial"/>
        <family val="2"/>
      </rPr>
      <t>. Fornecimento e colocação de estore interior em tecido ignífugo perfurado, de fibra de vidro sem PVC nem halogéneos, com a face exterior de cor cinza escuro e a face interior de cor cinza escuro, acionamento manual com corrente de PVC para manobra de recolha, no lado direito, fixado na oarede com ancoragens mecânicas, incluindo ferragens e todos os acessórios e materiais necessários, pronto a funcionar.</t>
    </r>
  </si>
  <si>
    <t xml:space="preserve">Fornecimento e montagem de caixilharia de alumínio com corte térmico, com tratamento Lacado, cor a definir pela arquiteta em obra, com rotura térmica, na série COR60 e COR4700 da Cortizo, ou equivalente, com vidro duplo SunGuard Solar Neutral 14 (4+12+6) com fator solar inferior a 0,27, incluindo fixações, calhas de remate e todos os materiais e trabalhos necessários, prontos a funcionar.
</t>
  </si>
  <si>
    <t>Reconversão da Antiga Escola Primária de Cristelo em duas Unidades Habitacionais
União de Freguesias de Moledo e Cristelo - Caminha</t>
  </si>
  <si>
    <r>
      <rPr>
        <b/>
        <sz val="9"/>
        <color rgb="FF000000"/>
        <rFont val="Arial"/>
        <family val="2"/>
      </rPr>
      <t>COBERTURA</t>
    </r>
    <r>
      <rPr>
        <sz val="9"/>
        <color rgb="FF000000"/>
        <rFont val="Arial"/>
        <family val="2"/>
      </rPr>
      <t>. Substituição geral da cobertura, incluindo a remoção da estrutura existente composta por ripado, barrotes e asnas de suporte. Incluindo fornecimento e colocação:
- Asnas e barrotes em madeira lamelada GL24 com acabamento standart, de identicas secções;
- Colocação de painel OSB/3 de 12mm de espessura, fixado à estrutura de madeira com parafusos autoperfurantes de cabeça larga, de aço zincado com revestimento de crómio;
- Membrana pára-vapor com estanquidade ao ar, de polietileno, Barrier 150 "ROTHOBLAAS". Fita autocolante Flexi Band "ROTHOBLAAS", de polietileno, para a fixação e a vedação de lâminas impermeabilizantes;
- Placas de espuma rígida de poliestireno extrudido (XPS) canelado com 40mm, do tipo RoofTEC PT;
- Ripado argamassado.
Incluindo todos os trabalhos, materiais e acessórioas necessários.</t>
    </r>
  </si>
  <si>
    <r>
      <rPr>
        <b/>
        <sz val="9"/>
        <rFont val="Arial"/>
        <family val="2"/>
      </rPr>
      <t>DRENO</t>
    </r>
    <r>
      <rPr>
        <sz val="9"/>
        <rFont val="Arial"/>
        <family val="2"/>
      </rPr>
      <t>. Execução de vala drenante com uma pendente mínima de 0,5%, para captação de águas subterrâneas, em que no fundo se coloca um tubo ranhurado de PVC de parede dupla, a exterior corrugada e a interior lisa, com ranhurado ao longo de um arco de 220° no vale do corrugado, para drenagem, rigidez anelar nominal 4 kN/m², de 110 mm de diâmetro nominal, união por copa com junta elástica de EPDM, colocado sobre base de betão simples C20/25 (X0(P); D25; S2; Cl 1,0), de 10 cm de espessura, em forma de meia cana para receber o tubo e formar as pendentes, com enchimento lateral e superior até 25 cm por cima da geratriz superior do tubo com brita filtrante não seleccionada, incluindo abertura e reposição de vala, manta geotextil e todos os trabalhos e materiais necessários.</t>
    </r>
  </si>
  <si>
    <t>09.04.03</t>
  </si>
  <si>
    <r>
      <t xml:space="preserve">PVC </t>
    </r>
    <r>
      <rPr>
        <sz val="9"/>
        <rFont val="UniversalMath1 BT"/>
        <family val="1"/>
        <charset val="2"/>
      </rPr>
      <t>&amp;</t>
    </r>
    <r>
      <rPr>
        <sz val="9"/>
        <rFont val="Arial"/>
        <family val="2"/>
      </rPr>
      <t xml:space="preserve"> 125 mm (ligação canal com grelha até caixa de visita)</t>
    </r>
  </si>
  <si>
    <t xml:space="preserve">           DIVISÃO DE URBANISMO E OBRAS E EDIFÍCIOS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</si>
</sst>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 #,##0.00\ [$€]_-;_-* &quot;-&quot;??\ [$€]_-;_-@_-"/>
    <numFmt numFmtId="165" formatCode="_-* #,##0.00\ [$€-816]_-;\-* #,##0.00\ [$€-816]_-;_-* &quot;-&quot;??\ [$€-816]_-;_-@_-"/>
    <numFmt numFmtId="166" formatCode="00"/>
    <numFmt numFmtId="167" formatCode="#,##0.00\ &quot;€&quot;"/>
  </numFmts>
  <fonts count="31">
    <font>
      <sz val="12"/>
      <color rgb="FF000000"/>
      <name val="Verdana"/>
      <family val="2"/>
    </font>
    <font>
      <sz val="12"/>
      <color rgb="FF000000"/>
      <name val="Verdana"/>
      <family val="2"/>
    </font>
    <font>
      <sz val="9"/>
      <color rgb="FF000000"/>
      <name val="Swis721 Cn BT"/>
      <family val="2"/>
    </font>
    <font>
      <sz val="10"/>
      <name val="Arial"/>
      <family val="2"/>
    </font>
    <font>
      <sz val="9"/>
      <name val="Arial"/>
      <family val="2"/>
    </font>
    <font>
      <sz val="9"/>
      <color rgb="FF000000"/>
      <name val="Arial"/>
      <family val="2"/>
    </font>
    <font>
      <b/>
      <sz val="9"/>
      <color rgb="FF000000"/>
      <name val="Arial"/>
      <family val="2"/>
    </font>
    <font>
      <b/>
      <sz val="9"/>
      <color rgb="FF000000"/>
      <name val="Swis721 Cn BT"/>
      <family val="2"/>
    </font>
    <font>
      <b/>
      <sz val="8"/>
      <color rgb="FF000000"/>
      <name val="Arial"/>
      <family val="2"/>
    </font>
    <font>
      <sz val="8"/>
      <color rgb="FF000000"/>
      <name val="Arial"/>
      <family val="2"/>
    </font>
    <font>
      <b/>
      <sz val="8"/>
      <name val="Arial"/>
      <family val="2"/>
    </font>
    <font>
      <sz val="8"/>
      <name val="Arial"/>
      <family val="2"/>
    </font>
    <font>
      <sz val="8"/>
      <color rgb="FFFF0000"/>
      <name val="Arial"/>
      <family val="2"/>
    </font>
    <font>
      <b/>
      <sz val="16"/>
      <color theme="1"/>
      <name val="Arial Narrow"/>
      <family val="2"/>
    </font>
    <font>
      <b/>
      <sz val="12"/>
      <color theme="1"/>
      <name val="Arial Narrow"/>
      <family val="2"/>
    </font>
    <font>
      <sz val="12"/>
      <color theme="0"/>
      <name val="Arial Narrow"/>
      <family val="2"/>
    </font>
    <font>
      <b/>
      <sz val="12"/>
      <color theme="0"/>
      <name val="Technic"/>
      <charset val="2"/>
    </font>
    <font>
      <b/>
      <sz val="9"/>
      <color rgb="FF000000"/>
      <name val="Technic"/>
      <charset val="2"/>
    </font>
    <font>
      <sz val="8"/>
      <name val="Arial"/>
      <family val="1"/>
      <charset val="2"/>
    </font>
    <font>
      <b/>
      <sz val="9"/>
      <name val="Arial"/>
      <family val="2"/>
    </font>
    <font>
      <b/>
      <i/>
      <sz val="9"/>
      <color rgb="FF000000"/>
      <name val="Arial"/>
      <family val="2"/>
    </font>
    <font>
      <sz val="9"/>
      <name val="Arial"/>
      <family val="1"/>
      <charset val="2"/>
    </font>
    <font>
      <sz val="9"/>
      <name val="Symbol"/>
      <family val="1"/>
      <charset val="2"/>
    </font>
    <font>
      <sz val="9"/>
      <color rgb="FFFF0000"/>
      <name val="Arial"/>
      <family val="2"/>
    </font>
    <font>
      <sz val="9"/>
      <color theme="1"/>
      <name val="Arial"/>
      <family val="2"/>
    </font>
    <font>
      <b/>
      <sz val="9"/>
      <color theme="1"/>
      <name val="Arial"/>
      <family val="2"/>
    </font>
    <font>
      <sz val="9"/>
      <name val="Arial"/>
      <family val="2"/>
      <charset val="2"/>
    </font>
    <font>
      <b/>
      <sz val="18"/>
      <color theme="1"/>
      <name val="Arial Narrow"/>
      <family val="2"/>
    </font>
    <font>
      <sz val="10"/>
      <name val="UniversalMath1 BT"/>
      <family val="1"/>
      <charset val="2"/>
    </font>
    <font>
      <sz val="9"/>
      <name val="UniversalMath1 BT"/>
      <family val="1"/>
      <charset val="2"/>
    </font>
    <font>
      <sz val="8"/>
      <color theme="3" tint="-0.249977111117893"/>
      <name val="Calibri"/>
      <family val="2"/>
      <scheme val="minor"/>
    </font>
  </fonts>
  <fills count="6">
    <fill>
      <patternFill patternType="none"/>
    </fill>
    <fill>
      <patternFill patternType="gray125"/>
    </fill>
    <fill>
      <patternFill patternType="solid">
        <fgColor rgb="FFDFFFBF"/>
      </patternFill>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s>
  <borders count="7">
    <border>
      <left/>
      <right/>
      <top/>
      <bottom/>
      <diagonal/>
    </border>
    <border>
      <left style="thin">
        <color theme="0"/>
      </left>
      <right style="thick">
        <color theme="0"/>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0" fontId="3" fillId="0" borderId="0"/>
  </cellStyleXfs>
  <cellXfs count="97">
    <xf numFmtId="0" fontId="0"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center"/>
    </xf>
    <xf numFmtId="0" fontId="5" fillId="2" borderId="0" xfId="0" applyFont="1" applyFill="1" applyAlignment="1">
      <alignment horizontal="right" vertical="top" wrapText="1"/>
    </xf>
    <xf numFmtId="0" fontId="5" fillId="2" borderId="0" xfId="0" applyFont="1" applyFill="1" applyAlignment="1">
      <alignment horizontal="left" vertical="top" wrapText="1"/>
    </xf>
    <xf numFmtId="0" fontId="5" fillId="0" borderId="0" xfId="0" applyFont="1" applyFill="1" applyAlignment="1">
      <alignment horizontal="right" vertical="top" wrapText="1"/>
    </xf>
    <xf numFmtId="0" fontId="5" fillId="0" borderId="0" xfId="0" applyFont="1" applyFill="1" applyAlignment="1">
      <alignment horizontal="left" vertical="top" wrapText="1"/>
    </xf>
    <xf numFmtId="0" fontId="5" fillId="0" borderId="0" xfId="0" applyFont="1" applyAlignment="1">
      <alignment horizontal="right" vertical="top" wrapText="1"/>
    </xf>
    <xf numFmtId="0" fontId="7" fillId="0" borderId="0" xfId="0" applyFont="1" applyAlignment="1">
      <alignment horizontal="left" vertical="center"/>
    </xf>
    <xf numFmtId="0" fontId="9" fillId="0" borderId="0" xfId="0" applyFont="1" applyAlignment="1">
      <alignment horizontal="lef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right" vertical="center" wrapText="1"/>
    </xf>
    <xf numFmtId="0" fontId="9" fillId="3" borderId="0" xfId="0" applyFont="1" applyFill="1" applyAlignment="1">
      <alignment horizontal="left" vertical="top" wrapText="1"/>
    </xf>
    <xf numFmtId="4" fontId="8" fillId="3" borderId="0" xfId="0" applyNumberFormat="1" applyFont="1" applyFill="1" applyAlignment="1">
      <alignment horizontal="right" vertical="top" wrapText="1"/>
    </xf>
    <xf numFmtId="44" fontId="8" fillId="3" borderId="0" xfId="1" applyFont="1" applyFill="1" applyAlignment="1">
      <alignment horizontal="right" vertical="top" wrapText="1"/>
    </xf>
    <xf numFmtId="0" fontId="9" fillId="0" borderId="0" xfId="0" applyFont="1" applyAlignment="1">
      <alignment horizontal="justify" vertical="top" wrapText="1"/>
    </xf>
    <xf numFmtId="0" fontId="10" fillId="0" borderId="0" xfId="0" applyFont="1" applyFill="1" applyBorder="1" applyAlignment="1">
      <alignment horizontal="justify" vertical="top"/>
    </xf>
    <xf numFmtId="0" fontId="9" fillId="0" borderId="0" xfId="0" applyFont="1" applyAlignment="1">
      <alignment horizontal="left" vertical="top" wrapText="1"/>
    </xf>
    <xf numFmtId="0" fontId="9" fillId="0" borderId="0" xfId="0" applyFont="1" applyAlignment="1">
      <alignment horizontal="right" vertical="top" wrapText="1"/>
    </xf>
    <xf numFmtId="4" fontId="9" fillId="0" borderId="0" xfId="0" applyNumberFormat="1" applyFont="1" applyAlignment="1">
      <alignment horizontal="right" vertical="top" wrapText="1"/>
    </xf>
    <xf numFmtId="44" fontId="9" fillId="0" borderId="0" xfId="1" applyFont="1" applyAlignment="1">
      <alignment horizontal="left" vertical="center"/>
    </xf>
    <xf numFmtId="0" fontId="9" fillId="0" borderId="0" xfId="0" quotePrefix="1" applyFont="1" applyAlignment="1">
      <alignment horizontal="left" vertical="center"/>
    </xf>
    <xf numFmtId="44" fontId="9" fillId="0" borderId="0" xfId="0" applyNumberFormat="1" applyFont="1" applyAlignment="1">
      <alignment horizontal="left" vertical="center"/>
    </xf>
    <xf numFmtId="0" fontId="12" fillId="0" borderId="0" xfId="0" applyFont="1" applyAlignment="1">
      <alignment horizontal="left" vertical="center"/>
    </xf>
    <xf numFmtId="0" fontId="9" fillId="0" borderId="0" xfId="0" applyFont="1" applyAlignment="1">
      <alignment horizontal="right" vertical="top"/>
    </xf>
    <xf numFmtId="0" fontId="11" fillId="0" borderId="0" xfId="0" applyFont="1" applyFill="1" applyBorder="1" applyAlignment="1">
      <alignment horizontal="justify" vertical="top" wrapText="1"/>
    </xf>
    <xf numFmtId="0" fontId="9" fillId="0" borderId="0" xfId="0" applyFont="1" applyAlignment="1">
      <alignment horizontal="left" vertical="top"/>
    </xf>
    <xf numFmtId="0" fontId="11" fillId="0" borderId="0" xfId="0" applyNumberFormat="1" applyFont="1" applyFill="1" applyBorder="1" applyAlignment="1">
      <alignment horizontal="justify" vertical="top" wrapText="1"/>
    </xf>
    <xf numFmtId="165" fontId="8" fillId="0" borderId="0" xfId="0" applyNumberFormat="1" applyFont="1" applyFill="1" applyBorder="1" applyAlignment="1">
      <alignment horizontal="right" vertical="center" wrapText="1"/>
    </xf>
    <xf numFmtId="165" fontId="9" fillId="0" borderId="0" xfId="1" applyNumberFormat="1" applyFont="1" applyAlignment="1">
      <alignment horizontal="right" vertical="top" wrapText="1"/>
    </xf>
    <xf numFmtId="0" fontId="6" fillId="0" borderId="0" xfId="0" applyFont="1" applyAlignment="1">
      <alignment horizontal="center" vertical="center" wrapText="1"/>
    </xf>
    <xf numFmtId="166" fontId="13" fillId="4" borderId="1" xfId="0" quotePrefix="1" applyNumberFormat="1" applyFont="1" applyFill="1" applyBorder="1" applyAlignment="1">
      <alignment horizontal="center" vertical="center" wrapText="1"/>
    </xf>
    <xf numFmtId="0" fontId="14" fillId="5" borderId="2" xfId="0" applyFont="1" applyFill="1" applyBorder="1" applyAlignment="1">
      <alignment horizontal="justify" vertical="center" wrapText="1"/>
    </xf>
    <xf numFmtId="0" fontId="15" fillId="5" borderId="2"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5" xfId="0" applyFont="1" applyFill="1" applyBorder="1" applyAlignment="1">
      <alignment horizontal="center" vertical="center" wrapText="1"/>
    </xf>
    <xf numFmtId="0" fontId="18" fillId="0" borderId="0" xfId="0" applyNumberFormat="1" applyFont="1" applyFill="1" applyBorder="1" applyAlignment="1">
      <alignment horizontal="justify" vertical="top" wrapText="1"/>
    </xf>
    <xf numFmtId="0" fontId="16" fillId="4" borderId="4" xfId="0" applyFont="1" applyFill="1" applyBorder="1" applyAlignment="1">
      <alignment vertical="center" wrapText="1"/>
    </xf>
    <xf numFmtId="0" fontId="9" fillId="0" borderId="0" xfId="0" applyFont="1" applyAlignment="1">
      <alignment horizontal="left" vertical="center" wrapText="1"/>
    </xf>
    <xf numFmtId="0" fontId="4" fillId="0" borderId="0" xfId="0" applyFont="1" applyAlignment="1">
      <alignment horizontal="justify" vertical="top" wrapText="1"/>
    </xf>
    <xf numFmtId="0" fontId="5" fillId="0" borderId="0" xfId="0" applyFont="1" applyAlignment="1">
      <alignment horizontal="justify" vertical="top" wrapText="1"/>
    </xf>
    <xf numFmtId="0" fontId="5" fillId="0" borderId="0" xfId="0" applyFont="1" applyFill="1" applyBorder="1" applyAlignment="1">
      <alignment horizontal="right" vertical="top" wrapText="1"/>
    </xf>
    <xf numFmtId="165" fontId="5" fillId="0" borderId="0" xfId="1" applyNumberFormat="1" applyFont="1" applyAlignment="1">
      <alignment horizontal="right" vertical="top" wrapText="1"/>
    </xf>
    <xf numFmtId="165" fontId="5" fillId="0" borderId="0" xfId="0" applyNumberFormat="1" applyFont="1" applyFill="1" applyBorder="1" applyAlignment="1">
      <alignment horizontal="right" vertical="top" wrapText="1"/>
    </xf>
    <xf numFmtId="0" fontId="6" fillId="0" borderId="0" xfId="0" applyFont="1" applyFill="1" applyBorder="1" applyAlignment="1">
      <alignment horizontal="right" vertical="center" wrapText="1"/>
    </xf>
    <xf numFmtId="165" fontId="6" fillId="0" borderId="0" xfId="0" applyNumberFormat="1" applyFont="1" applyFill="1" applyBorder="1" applyAlignment="1">
      <alignment horizontal="right" vertical="center" wrapText="1"/>
    </xf>
    <xf numFmtId="0" fontId="4" fillId="0" borderId="0" xfId="0" applyFont="1" applyFill="1" applyBorder="1" applyAlignment="1">
      <alignment horizontal="justify" vertical="top"/>
    </xf>
    <xf numFmtId="0" fontId="6" fillId="0" borderId="0" xfId="0" applyFont="1" applyFill="1" applyBorder="1" applyAlignment="1">
      <alignment horizontal="left" vertical="center" wrapText="1"/>
    </xf>
    <xf numFmtId="0" fontId="20" fillId="0" borderId="0" xfId="0" applyFont="1" applyFill="1" applyAlignment="1">
      <alignment horizontal="right" vertical="top" wrapText="1"/>
    </xf>
    <xf numFmtId="0" fontId="20" fillId="0" borderId="0" xfId="0" applyFont="1" applyFill="1" applyAlignment="1">
      <alignment horizontal="justify" vertical="top" wrapText="1"/>
    </xf>
    <xf numFmtId="4" fontId="5" fillId="0" borderId="0" xfId="0" applyNumberFormat="1" applyFont="1" applyFill="1" applyAlignment="1">
      <alignment horizontal="left" vertical="top" wrapText="1"/>
    </xf>
    <xf numFmtId="165" fontId="6" fillId="0" borderId="0" xfId="0" applyNumberFormat="1" applyFont="1" applyFill="1" applyAlignment="1">
      <alignment horizontal="right" vertical="top" wrapText="1"/>
    </xf>
    <xf numFmtId="165" fontId="6" fillId="0" borderId="0" xfId="1" applyNumberFormat="1" applyFont="1" applyFill="1" applyAlignment="1">
      <alignment horizontal="right" vertical="top" wrapText="1"/>
    </xf>
    <xf numFmtId="4" fontId="5" fillId="0" borderId="0" xfId="0" applyNumberFormat="1" applyFont="1" applyAlignment="1">
      <alignment horizontal="right" vertical="top" wrapText="1"/>
    </xf>
    <xf numFmtId="0" fontId="5" fillId="0" borderId="0" xfId="0" applyFont="1" applyAlignment="1">
      <alignment horizontal="left" vertical="top" wrapText="1"/>
    </xf>
    <xf numFmtId="165" fontId="5" fillId="0" borderId="0" xfId="0" applyNumberFormat="1" applyFont="1" applyAlignment="1">
      <alignment horizontal="right" vertical="top" wrapText="1"/>
    </xf>
    <xf numFmtId="0" fontId="5" fillId="0" borderId="0" xfId="0" applyFont="1" applyBorder="1" applyAlignment="1">
      <alignment horizontal="justify" vertical="top" wrapText="1"/>
    </xf>
    <xf numFmtId="4" fontId="5" fillId="0" borderId="0" xfId="0" applyNumberFormat="1" applyFont="1" applyBorder="1" applyAlignment="1">
      <alignment horizontal="right" vertical="top" wrapText="1"/>
    </xf>
    <xf numFmtId="0" fontId="5" fillId="0" borderId="0" xfId="0" applyFont="1" applyBorder="1" applyAlignment="1">
      <alignment horizontal="left" vertical="top" wrapText="1"/>
    </xf>
    <xf numFmtId="165" fontId="5" fillId="0" borderId="0" xfId="1" applyNumberFormat="1" applyFont="1" applyBorder="1" applyAlignment="1">
      <alignment horizontal="right" vertical="top" wrapText="1"/>
    </xf>
    <xf numFmtId="165" fontId="5" fillId="0" borderId="0" xfId="0" applyNumberFormat="1" applyFont="1" applyBorder="1" applyAlignment="1">
      <alignment horizontal="right" vertical="top" wrapText="1"/>
    </xf>
    <xf numFmtId="4" fontId="6" fillId="0" borderId="0" xfId="0" applyNumberFormat="1" applyFont="1" applyFill="1" applyBorder="1" applyAlignment="1">
      <alignment horizontal="right" vertical="center" wrapText="1"/>
    </xf>
    <xf numFmtId="0" fontId="4" fillId="0" borderId="0" xfId="0" applyFont="1" applyFill="1" applyAlignment="1">
      <alignment horizontal="right" vertical="top" wrapText="1"/>
    </xf>
    <xf numFmtId="0" fontId="4" fillId="0" borderId="0" xfId="0" applyFont="1" applyAlignment="1">
      <alignment horizontal="left" vertical="top" wrapText="1"/>
    </xf>
    <xf numFmtId="165" fontId="4" fillId="0" borderId="0" xfId="1" applyNumberFormat="1" applyFont="1" applyAlignment="1">
      <alignment horizontal="right" vertical="top" wrapText="1"/>
    </xf>
    <xf numFmtId="0" fontId="5" fillId="0" borderId="0" xfId="0" applyFont="1" applyAlignment="1">
      <alignment horizontal="right" vertical="top"/>
    </xf>
    <xf numFmtId="0" fontId="4" fillId="0" borderId="0" xfId="0" applyFont="1" applyFill="1" applyBorder="1" applyAlignment="1">
      <alignment horizontal="justify" vertical="top" wrapText="1"/>
    </xf>
    <xf numFmtId="0" fontId="4" fillId="0" borderId="0" xfId="0" applyFont="1" applyFill="1" applyBorder="1" applyAlignment="1">
      <alignment horizontal="right" vertical="top" wrapText="1"/>
    </xf>
    <xf numFmtId="0" fontId="4" fillId="0" borderId="0" xfId="0" applyNumberFormat="1" applyFont="1" applyFill="1" applyBorder="1" applyAlignment="1">
      <alignment horizontal="justify" vertical="top" wrapText="1"/>
    </xf>
    <xf numFmtId="4" fontId="4" fillId="0" borderId="0" xfId="0" applyNumberFormat="1" applyFont="1" applyAlignment="1">
      <alignment horizontal="right" vertical="top" wrapText="1"/>
    </xf>
    <xf numFmtId="0" fontId="4" fillId="0" borderId="0" xfId="0" applyFont="1" applyAlignment="1">
      <alignment horizontal="left" vertical="top"/>
    </xf>
    <xf numFmtId="0" fontId="21" fillId="0" borderId="0" xfId="0" applyNumberFormat="1" applyFont="1" applyFill="1" applyBorder="1" applyAlignment="1">
      <alignment horizontal="justify" vertical="top" wrapText="1"/>
    </xf>
    <xf numFmtId="0" fontId="5" fillId="0" borderId="0" xfId="0" applyFont="1" applyAlignment="1">
      <alignment horizontal="left" vertical="top"/>
    </xf>
    <xf numFmtId="0" fontId="4" fillId="0" borderId="0" xfId="0" applyFont="1" applyAlignment="1">
      <alignment horizontal="right" vertical="top"/>
    </xf>
    <xf numFmtId="0" fontId="21" fillId="0" borderId="0" xfId="0" applyFont="1" applyAlignment="1">
      <alignment horizontal="justify" vertical="top" wrapText="1"/>
    </xf>
    <xf numFmtId="0" fontId="23" fillId="0" borderId="0" xfId="0" applyFont="1" applyAlignment="1">
      <alignment horizontal="justify" vertical="top" wrapText="1"/>
    </xf>
    <xf numFmtId="0" fontId="24" fillId="0" borderId="0" xfId="0" applyFont="1" applyAlignment="1">
      <alignment horizontal="justify" vertical="top" wrapText="1"/>
    </xf>
    <xf numFmtId="0" fontId="26" fillId="0" borderId="0" xfId="0" applyFont="1" applyAlignment="1">
      <alignment horizontal="justify" vertical="top" wrapText="1"/>
    </xf>
    <xf numFmtId="44" fontId="5" fillId="0" borderId="0" xfId="0" applyNumberFormat="1" applyFont="1" applyAlignment="1">
      <alignment horizontal="left" vertical="center"/>
    </xf>
    <xf numFmtId="0" fontId="10" fillId="0" borderId="0" xfId="0" applyFont="1" applyFill="1" applyBorder="1" applyAlignment="1">
      <alignment horizontal="justify" vertical="top" wrapText="1"/>
    </xf>
    <xf numFmtId="0" fontId="6" fillId="0" borderId="0" xfId="0" applyFont="1" applyAlignment="1">
      <alignment horizontal="justify" vertical="top" wrapText="1"/>
    </xf>
    <xf numFmtId="4" fontId="30" fillId="0" borderId="0" xfId="0" applyNumberFormat="1" applyFont="1" applyFill="1" applyAlignment="1">
      <alignment horizontal="right" wrapText="1"/>
    </xf>
    <xf numFmtId="0" fontId="30" fillId="0" borderId="0" xfId="0" applyNumberFormat="1" applyFont="1" applyFill="1" applyBorder="1" applyAlignment="1">
      <alignment horizontal="center" wrapText="1"/>
    </xf>
    <xf numFmtId="167" fontId="30" fillId="0" borderId="0" xfId="3" applyNumberFormat="1" applyFont="1" applyFill="1" applyBorder="1" applyAlignment="1">
      <alignment horizontal="right" wrapText="1"/>
    </xf>
    <xf numFmtId="0" fontId="6" fillId="0" borderId="0" xfId="0" applyFont="1" applyAlignment="1">
      <alignment horizontal="right" vertical="top" wrapText="1"/>
    </xf>
    <xf numFmtId="0" fontId="19" fillId="0" borderId="0" xfId="0" applyFont="1" applyAlignment="1">
      <alignment horizontal="right" vertical="top"/>
    </xf>
    <xf numFmtId="0" fontId="19" fillId="0" borderId="0" xfId="0" applyFont="1" applyAlignment="1">
      <alignment horizontal="justify" vertical="top" wrapText="1"/>
    </xf>
    <xf numFmtId="0" fontId="19" fillId="0" borderId="0" xfId="0" applyNumberFormat="1" applyFont="1" applyFill="1" applyBorder="1" applyAlignment="1">
      <alignment horizontal="justify" vertical="top" wrapText="1"/>
    </xf>
    <xf numFmtId="0" fontId="4" fillId="0" borderId="0" xfId="0" applyFont="1" applyAlignment="1">
      <alignment horizontal="right" vertical="top" wrapText="1"/>
    </xf>
    <xf numFmtId="44" fontId="13" fillId="5" borderId="2" xfId="1" applyFont="1" applyFill="1" applyBorder="1" applyAlignment="1">
      <alignment horizontal="right" vertical="center" wrapText="1"/>
    </xf>
    <xf numFmtId="44" fontId="13" fillId="5" borderId="3" xfId="1" applyFont="1" applyFill="1" applyBorder="1" applyAlignment="1">
      <alignment horizontal="right" vertical="center" wrapText="1"/>
    </xf>
    <xf numFmtId="0" fontId="6" fillId="0" borderId="0" xfId="0" applyFont="1" applyAlignment="1">
      <alignment horizontal="center" vertical="center" wrapText="1"/>
    </xf>
    <xf numFmtId="0" fontId="9" fillId="0" borderId="0" xfId="0" applyFont="1" applyFill="1" applyBorder="1" applyAlignment="1">
      <alignment horizontal="justify" vertical="top" wrapText="1"/>
    </xf>
    <xf numFmtId="0" fontId="27" fillId="4" borderId="5" xfId="0" applyFont="1" applyFill="1" applyBorder="1" applyAlignment="1">
      <alignment horizontal="right" vertical="center" wrapText="1"/>
    </xf>
    <xf numFmtId="44" fontId="27" fillId="4" borderId="5" xfId="1" applyFont="1" applyFill="1" applyBorder="1" applyAlignment="1">
      <alignment horizontal="right" vertical="center" wrapText="1"/>
    </xf>
    <xf numFmtId="0" fontId="16" fillId="4" borderId="6" xfId="0" applyFont="1" applyFill="1" applyBorder="1" applyAlignment="1">
      <alignment horizontal="right" vertical="center" wrapText="1"/>
    </xf>
    <xf numFmtId="0" fontId="8" fillId="3" borderId="0" xfId="0" applyFont="1" applyFill="1" applyAlignment="1">
      <alignment horizontal="left" vertical="center" wrapText="1"/>
    </xf>
  </cellXfs>
  <cellStyles count="6">
    <cellStyle name="Euro" xfId="3" xr:uid="{00000000-0005-0000-0000-000000000000}"/>
    <cellStyle name="Moeda" xfId="1" builtinId="4"/>
    <cellStyle name="Normal" xfId="0" builtinId="0"/>
    <cellStyle name="Normal 16" xfId="4" xr:uid="{78BFCE73-6D84-43B3-A277-B6645144CD80}"/>
    <cellStyle name="Normal 2" xfId="2" xr:uid="{00000000-0005-0000-0000-000003000000}"/>
    <cellStyle name="Normal 3" xfId="5" xr:uid="{B71ABD69-8C63-4418-A685-EF6F3115E69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2</xdr:col>
      <xdr:colOff>24765</xdr:colOff>
      <xdr:row>6</xdr:row>
      <xdr:rowOff>15240</xdr:rowOff>
    </xdr:to>
    <xdr:pic>
      <xdr:nvPicPr>
        <xdr:cNvPr id="2" name="Imagem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850" y="66675"/>
          <a:ext cx="685800" cy="752475"/>
        </a:xfrm>
        <a:prstGeom prst="rect">
          <a:avLst/>
        </a:prstGeom>
        <a:solidFill>
          <a:srgbClr val="FFFFFF"/>
        </a:solidFill>
        <a:ln>
          <a:noFill/>
        </a:ln>
      </xdr:spPr>
    </xdr:pic>
    <xdr:clientData/>
  </xdr:twoCellAnchor>
  <xdr:twoCellAnchor editAs="oneCell">
    <xdr:from>
      <xdr:col>8</xdr:col>
      <xdr:colOff>0</xdr:colOff>
      <xdr:row>371</xdr:row>
      <xdr:rowOff>0</xdr:rowOff>
    </xdr:from>
    <xdr:to>
      <xdr:col>8</xdr:col>
      <xdr:colOff>1790476</xdr:colOff>
      <xdr:row>371</xdr:row>
      <xdr:rowOff>1952381</xdr:rowOff>
    </xdr:to>
    <xdr:pic>
      <xdr:nvPicPr>
        <xdr:cNvPr id="3" name="Imagem 2">
          <a:extLst>
            <a:ext uri="{FF2B5EF4-FFF2-40B4-BE49-F238E27FC236}">
              <a16:creationId xmlns:a16="http://schemas.microsoft.com/office/drawing/2014/main" id="{CBA7B5FD-6198-40B9-9BE3-3E7EBAF58A40}"/>
            </a:ext>
          </a:extLst>
        </xdr:cNvPr>
        <xdr:cNvPicPr>
          <a:picLocks noChangeAspect="1"/>
        </xdr:cNvPicPr>
      </xdr:nvPicPr>
      <xdr:blipFill>
        <a:blip xmlns:r="http://schemas.openxmlformats.org/officeDocument/2006/relationships" r:embed="rId2"/>
        <a:stretch>
          <a:fillRect/>
        </a:stretch>
      </xdr:blipFill>
      <xdr:spPr>
        <a:xfrm>
          <a:off x="9010650" y="125910975"/>
          <a:ext cx="1790476" cy="1952381"/>
        </a:xfrm>
        <a:prstGeom prst="rect">
          <a:avLst/>
        </a:prstGeom>
      </xdr:spPr>
    </xdr:pic>
    <xdr:clientData/>
  </xdr:twoCellAnchor>
  <xdr:twoCellAnchor editAs="oneCell">
    <xdr:from>
      <xdr:col>8</xdr:col>
      <xdr:colOff>1857375</xdr:colOff>
      <xdr:row>370</xdr:row>
      <xdr:rowOff>123825</xdr:rowOff>
    </xdr:from>
    <xdr:to>
      <xdr:col>10</xdr:col>
      <xdr:colOff>15086</xdr:colOff>
      <xdr:row>371</xdr:row>
      <xdr:rowOff>1962150</xdr:rowOff>
    </xdr:to>
    <xdr:pic>
      <xdr:nvPicPr>
        <xdr:cNvPr id="4" name="Imagem 3">
          <a:extLst>
            <a:ext uri="{FF2B5EF4-FFF2-40B4-BE49-F238E27FC236}">
              <a16:creationId xmlns:a16="http://schemas.microsoft.com/office/drawing/2014/main" id="{9855CC6F-1A1E-4A52-9D13-E09F795FDE9D}"/>
            </a:ext>
          </a:extLst>
        </xdr:cNvPr>
        <xdr:cNvPicPr>
          <a:picLocks noChangeAspect="1"/>
        </xdr:cNvPicPr>
      </xdr:nvPicPr>
      <xdr:blipFill>
        <a:blip xmlns:r="http://schemas.openxmlformats.org/officeDocument/2006/relationships" r:embed="rId3"/>
        <a:stretch>
          <a:fillRect/>
        </a:stretch>
      </xdr:blipFill>
      <xdr:spPr>
        <a:xfrm>
          <a:off x="10868025" y="125882400"/>
          <a:ext cx="1662911" cy="1990725"/>
        </a:xfrm>
        <a:prstGeom prst="rect">
          <a:avLst/>
        </a:prstGeom>
      </xdr:spPr>
    </xdr:pic>
    <xdr:clientData/>
  </xdr:twoCellAnchor>
  <xdr:twoCellAnchor editAs="oneCell">
    <xdr:from>
      <xdr:col>10</xdr:col>
      <xdr:colOff>66674</xdr:colOff>
      <xdr:row>370</xdr:row>
      <xdr:rowOff>133349</xdr:rowOff>
    </xdr:from>
    <xdr:to>
      <xdr:col>12</xdr:col>
      <xdr:colOff>895349</xdr:colOff>
      <xdr:row>371</xdr:row>
      <xdr:rowOff>1963030</xdr:rowOff>
    </xdr:to>
    <xdr:pic>
      <xdr:nvPicPr>
        <xdr:cNvPr id="5" name="Imagem 4">
          <a:extLst>
            <a:ext uri="{FF2B5EF4-FFF2-40B4-BE49-F238E27FC236}">
              <a16:creationId xmlns:a16="http://schemas.microsoft.com/office/drawing/2014/main" id="{0028DCCD-0791-4DC6-A741-E55BD5EA9D49}"/>
            </a:ext>
          </a:extLst>
        </xdr:cNvPr>
        <xdr:cNvPicPr>
          <a:picLocks noChangeAspect="1"/>
        </xdr:cNvPicPr>
      </xdr:nvPicPr>
      <xdr:blipFill>
        <a:blip xmlns:r="http://schemas.openxmlformats.org/officeDocument/2006/relationships" r:embed="rId4"/>
        <a:stretch>
          <a:fillRect/>
        </a:stretch>
      </xdr:blipFill>
      <xdr:spPr>
        <a:xfrm>
          <a:off x="12582524" y="125891924"/>
          <a:ext cx="1609725" cy="1982081"/>
        </a:xfrm>
        <a:prstGeom prst="rect">
          <a:avLst/>
        </a:prstGeom>
      </xdr:spPr>
    </xdr:pic>
    <xdr:clientData/>
  </xdr:twoCellAnchor>
  <xdr:twoCellAnchor editAs="oneCell">
    <xdr:from>
      <xdr:col>12</xdr:col>
      <xdr:colOff>942976</xdr:colOff>
      <xdr:row>370</xdr:row>
      <xdr:rowOff>133350</xdr:rowOff>
    </xdr:from>
    <xdr:to>
      <xdr:col>14</xdr:col>
      <xdr:colOff>600076</xdr:colOff>
      <xdr:row>371</xdr:row>
      <xdr:rowOff>1951299</xdr:rowOff>
    </xdr:to>
    <xdr:pic>
      <xdr:nvPicPr>
        <xdr:cNvPr id="6" name="Imagem 5">
          <a:extLst>
            <a:ext uri="{FF2B5EF4-FFF2-40B4-BE49-F238E27FC236}">
              <a16:creationId xmlns:a16="http://schemas.microsoft.com/office/drawing/2014/main" id="{5279AFA0-7229-4322-80F4-B0070B35C410}"/>
            </a:ext>
          </a:extLst>
        </xdr:cNvPr>
        <xdr:cNvPicPr>
          <a:picLocks noChangeAspect="1"/>
        </xdr:cNvPicPr>
      </xdr:nvPicPr>
      <xdr:blipFill>
        <a:blip xmlns:r="http://schemas.openxmlformats.org/officeDocument/2006/relationships" r:embed="rId5"/>
        <a:stretch>
          <a:fillRect/>
        </a:stretch>
      </xdr:blipFill>
      <xdr:spPr>
        <a:xfrm>
          <a:off x="14239876" y="125891925"/>
          <a:ext cx="1790700" cy="1970349"/>
        </a:xfrm>
        <a:prstGeom prst="rect">
          <a:avLst/>
        </a:prstGeom>
      </xdr:spPr>
    </xdr:pic>
    <xdr:clientData/>
  </xdr:twoCellAnchor>
  <xdr:twoCellAnchor editAs="oneCell">
    <xdr:from>
      <xdr:col>8</xdr:col>
      <xdr:colOff>11220</xdr:colOff>
      <xdr:row>361</xdr:row>
      <xdr:rowOff>1981201</xdr:rowOff>
    </xdr:from>
    <xdr:to>
      <xdr:col>14</xdr:col>
      <xdr:colOff>560528</xdr:colOff>
      <xdr:row>370</xdr:row>
      <xdr:rowOff>66675</xdr:rowOff>
    </xdr:to>
    <xdr:pic>
      <xdr:nvPicPr>
        <xdr:cNvPr id="7" name="Imagem 6">
          <a:extLst>
            <a:ext uri="{FF2B5EF4-FFF2-40B4-BE49-F238E27FC236}">
              <a16:creationId xmlns:a16="http://schemas.microsoft.com/office/drawing/2014/main" id="{252E15FF-AA39-474F-A4D3-18A4F81EB6B9}"/>
            </a:ext>
          </a:extLst>
        </xdr:cNvPr>
        <xdr:cNvPicPr>
          <a:picLocks noChangeAspect="1"/>
        </xdr:cNvPicPr>
      </xdr:nvPicPr>
      <xdr:blipFill>
        <a:blip xmlns:r="http://schemas.openxmlformats.org/officeDocument/2006/relationships" r:embed="rId6"/>
        <a:stretch>
          <a:fillRect/>
        </a:stretch>
      </xdr:blipFill>
      <xdr:spPr>
        <a:xfrm>
          <a:off x="9021870" y="123215401"/>
          <a:ext cx="6969158" cy="2609849"/>
        </a:xfrm>
        <a:prstGeom prst="rect">
          <a:avLst/>
        </a:prstGeom>
      </xdr:spPr>
    </xdr:pic>
    <xdr:clientData/>
  </xdr:twoCellAnchor>
  <xdr:twoCellAnchor>
    <xdr:from>
      <xdr:col>7</xdr:col>
      <xdr:colOff>38100</xdr:colOff>
      <xdr:row>369</xdr:row>
      <xdr:rowOff>142875</xdr:rowOff>
    </xdr:from>
    <xdr:to>
      <xdr:col>7</xdr:col>
      <xdr:colOff>257175</xdr:colOff>
      <xdr:row>369</xdr:row>
      <xdr:rowOff>142875</xdr:rowOff>
    </xdr:to>
    <xdr:cxnSp macro="">
      <xdr:nvCxnSpPr>
        <xdr:cNvPr id="9" name="Conexão reta unidirecional 8">
          <a:extLst>
            <a:ext uri="{FF2B5EF4-FFF2-40B4-BE49-F238E27FC236}">
              <a16:creationId xmlns:a16="http://schemas.microsoft.com/office/drawing/2014/main" id="{2633C917-277A-4737-BCA8-4EDDCDD84190}"/>
            </a:ext>
          </a:extLst>
        </xdr:cNvPr>
        <xdr:cNvCxnSpPr/>
      </xdr:nvCxnSpPr>
      <xdr:spPr>
        <a:xfrm>
          <a:off x="8753475" y="125139450"/>
          <a:ext cx="219075" cy="0"/>
        </a:xfrm>
        <a:prstGeom prst="straightConnector1">
          <a:avLst/>
        </a:prstGeom>
        <a:ln>
          <a:solidFill>
            <a:srgbClr val="FF0000"/>
          </a:solidFill>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7</xdr:col>
      <xdr:colOff>38100</xdr:colOff>
      <xdr:row>371</xdr:row>
      <xdr:rowOff>104775</xdr:rowOff>
    </xdr:from>
    <xdr:to>
      <xdr:col>7</xdr:col>
      <xdr:colOff>257175</xdr:colOff>
      <xdr:row>371</xdr:row>
      <xdr:rowOff>104775</xdr:rowOff>
    </xdr:to>
    <xdr:cxnSp macro="">
      <xdr:nvCxnSpPr>
        <xdr:cNvPr id="10" name="Conexão reta unidirecional 9">
          <a:extLst>
            <a:ext uri="{FF2B5EF4-FFF2-40B4-BE49-F238E27FC236}">
              <a16:creationId xmlns:a16="http://schemas.microsoft.com/office/drawing/2014/main" id="{4DC5CF54-1997-40CD-AB85-FDF39AF163BC}"/>
            </a:ext>
          </a:extLst>
        </xdr:cNvPr>
        <xdr:cNvCxnSpPr/>
      </xdr:nvCxnSpPr>
      <xdr:spPr>
        <a:xfrm>
          <a:off x="8753475" y="126015750"/>
          <a:ext cx="219075" cy="0"/>
        </a:xfrm>
        <a:prstGeom prst="straightConnector1">
          <a:avLst/>
        </a:prstGeom>
        <a:ln>
          <a:solidFill>
            <a:srgbClr val="FF0000"/>
          </a:solidFill>
          <a:tailEnd type="triangle"/>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409"/>
  <sheetViews>
    <sheetView tabSelected="1" view="pageBreakPreview" zoomScaleNormal="100" zoomScaleSheetLayoutView="100" zoomScalePageLayoutView="110" workbookViewId="0"/>
  </sheetViews>
  <sheetFormatPr defaultColWidth="11.19921875" defaultRowHeight="12"/>
  <cols>
    <col min="1" max="1" width="11.19921875" style="2"/>
    <col min="2" max="2" width="7.19921875" style="2" customWidth="1"/>
    <col min="3" max="3" width="49.8984375" style="2" customWidth="1"/>
    <col min="4" max="4" width="5.3984375" style="2" customWidth="1"/>
    <col min="5" max="5" width="2.19921875" style="2" bestFit="1" customWidth="1"/>
    <col min="6" max="6" width="7" style="2" customWidth="1"/>
    <col min="7" max="7" width="10" style="2" customWidth="1"/>
    <col min="8" max="8" width="3.09765625" style="2" customWidth="1"/>
    <col min="9" max="9" width="32.5" style="2" bestFit="1" customWidth="1"/>
    <col min="10" max="10" width="4.296875" style="2" bestFit="1" customWidth="1"/>
    <col min="11" max="11" width="2.5" style="2" bestFit="1" customWidth="1"/>
    <col min="12" max="12" width="5.69921875" style="2" bestFit="1" customWidth="1"/>
    <col min="13" max="16384" width="11.19921875" style="2"/>
  </cols>
  <sheetData>
    <row r="1" spans="2:7">
      <c r="F1" s="3"/>
      <c r="G1" s="4"/>
    </row>
    <row r="2" spans="2:7">
      <c r="F2" s="5"/>
      <c r="G2" s="6"/>
    </row>
    <row r="3" spans="2:7">
      <c r="F3" s="5"/>
      <c r="G3" s="6"/>
    </row>
    <row r="4" spans="2:7">
      <c r="F4" s="5"/>
      <c r="G4" s="6"/>
    </row>
    <row r="5" spans="2:7">
      <c r="C5" s="8" t="s">
        <v>9</v>
      </c>
      <c r="F5" s="5"/>
      <c r="G5" s="6"/>
    </row>
    <row r="6" spans="2:7">
      <c r="C6" s="1" t="s">
        <v>485</v>
      </c>
      <c r="F6" s="5"/>
      <c r="G6" s="6"/>
    </row>
    <row r="7" spans="2:7">
      <c r="F7" s="5"/>
      <c r="G7" s="6"/>
    </row>
    <row r="8" spans="2:7" ht="39" customHeight="1">
      <c r="B8" s="91" t="s">
        <v>480</v>
      </c>
      <c r="C8" s="91"/>
      <c r="D8" s="91"/>
      <c r="E8" s="91"/>
      <c r="F8" s="91"/>
      <c r="G8" s="91"/>
    </row>
    <row r="9" spans="2:7" ht="6.75" customHeight="1">
      <c r="B9" s="30"/>
      <c r="C9" s="30"/>
      <c r="D9" s="30"/>
      <c r="E9" s="30"/>
      <c r="F9" s="30"/>
      <c r="G9" s="30"/>
    </row>
    <row r="10" spans="2:7" ht="21" customHeight="1" thickBot="1">
      <c r="B10" s="37"/>
      <c r="C10" s="37"/>
      <c r="D10" s="37"/>
      <c r="E10" s="37"/>
      <c r="F10" s="95"/>
      <c r="G10" s="95"/>
    </row>
    <row r="11" spans="2:7" s="9" customFormat="1" ht="27.4" customHeight="1" thickBot="1">
      <c r="B11" s="34" t="s">
        <v>4</v>
      </c>
      <c r="C11" s="34" t="s">
        <v>5</v>
      </c>
      <c r="D11" s="35" t="s">
        <v>7</v>
      </c>
      <c r="E11" s="35" t="s">
        <v>6</v>
      </c>
      <c r="F11" s="35" t="s">
        <v>32</v>
      </c>
      <c r="G11" s="35" t="s">
        <v>8</v>
      </c>
    </row>
    <row r="12" spans="2:7" s="9" customFormat="1" ht="6" customHeight="1">
      <c r="B12" s="10"/>
      <c r="C12" s="47"/>
      <c r="D12" s="44"/>
      <c r="E12" s="44"/>
      <c r="F12" s="11"/>
      <c r="G12" s="11"/>
    </row>
    <row r="13" spans="2:7" s="9" customFormat="1" ht="15" customHeight="1">
      <c r="B13" s="96" t="s">
        <v>44</v>
      </c>
      <c r="C13" s="96"/>
      <c r="D13" s="12"/>
      <c r="E13" s="12"/>
      <c r="F13" s="13"/>
      <c r="G13" s="14"/>
    </row>
    <row r="14" spans="2:7" s="9" customFormat="1" ht="3.75" customHeight="1">
      <c r="B14" s="10"/>
      <c r="C14" s="15"/>
      <c r="D14" s="11"/>
      <c r="E14" s="11"/>
      <c r="F14" s="11"/>
      <c r="G14" s="11"/>
    </row>
    <row r="15" spans="2:7" s="9" customFormat="1" ht="90.75" customHeight="1">
      <c r="B15" s="92" t="s">
        <v>71</v>
      </c>
      <c r="C15" s="92"/>
      <c r="D15" s="92"/>
      <c r="E15" s="92"/>
      <c r="F15" s="92"/>
      <c r="G15" s="92"/>
    </row>
    <row r="16" spans="2:7" s="9" customFormat="1" ht="11.25">
      <c r="B16" s="10"/>
      <c r="C16" s="10"/>
      <c r="D16" s="11"/>
      <c r="E16" s="11"/>
      <c r="F16" s="11"/>
      <c r="G16" s="11"/>
    </row>
    <row r="17" spans="2:9" s="9" customFormat="1" ht="20.45" customHeight="1">
      <c r="B17" s="31" t="s">
        <v>11</v>
      </c>
      <c r="C17" s="32" t="s">
        <v>81</v>
      </c>
      <c r="D17" s="33"/>
      <c r="E17" s="33"/>
      <c r="F17" s="89">
        <f>SUM(G18:G28)</f>
        <v>0</v>
      </c>
      <c r="G17" s="90"/>
    </row>
    <row r="18" spans="2:9" s="9" customFormat="1" ht="12" customHeight="1">
      <c r="B18" s="10"/>
      <c r="C18" s="16"/>
      <c r="D18" s="11"/>
      <c r="E18" s="11"/>
      <c r="F18" s="28"/>
      <c r="G18" s="28"/>
    </row>
    <row r="19" spans="2:9" s="9" customFormat="1" ht="60">
      <c r="B19" s="41" t="s">
        <v>10</v>
      </c>
      <c r="C19" s="40" t="s">
        <v>69</v>
      </c>
      <c r="D19" s="41">
        <v>1</v>
      </c>
      <c r="E19" s="41" t="s">
        <v>23</v>
      </c>
      <c r="F19" s="42"/>
      <c r="G19" s="43">
        <f>D19*F19</f>
        <v>0</v>
      </c>
    </row>
    <row r="20" spans="2:9" s="9" customFormat="1" ht="12" customHeight="1">
      <c r="B20" s="41"/>
      <c r="C20" s="40"/>
      <c r="D20" s="44"/>
      <c r="E20" s="44"/>
      <c r="F20" s="45"/>
      <c r="G20" s="45"/>
    </row>
    <row r="21" spans="2:9" s="9" customFormat="1" ht="24">
      <c r="B21" s="41" t="s">
        <v>22</v>
      </c>
      <c r="C21" s="40" t="s">
        <v>70</v>
      </c>
      <c r="D21" s="41">
        <v>1</v>
      </c>
      <c r="E21" s="41" t="s">
        <v>23</v>
      </c>
      <c r="F21" s="42"/>
      <c r="G21" s="43">
        <f>D21*F21</f>
        <v>0</v>
      </c>
    </row>
    <row r="22" spans="2:9" s="9" customFormat="1" ht="12" customHeight="1">
      <c r="B22" s="41"/>
      <c r="C22" s="40"/>
      <c r="D22" s="44"/>
      <c r="E22" s="44"/>
      <c r="F22" s="45"/>
      <c r="G22" s="45"/>
    </row>
    <row r="23" spans="2:9" s="9" customFormat="1" ht="24">
      <c r="B23" s="41" t="s">
        <v>38</v>
      </c>
      <c r="C23" s="40" t="s">
        <v>34</v>
      </c>
      <c r="D23" s="41">
        <v>1</v>
      </c>
      <c r="E23" s="41" t="s">
        <v>23</v>
      </c>
      <c r="F23" s="42"/>
      <c r="G23" s="43">
        <f>D23*F23</f>
        <v>0</v>
      </c>
    </row>
    <row r="24" spans="2:9" s="9" customFormat="1" ht="12" customHeight="1">
      <c r="B24" s="41"/>
      <c r="C24" s="40"/>
      <c r="D24" s="44"/>
      <c r="E24" s="44"/>
      <c r="F24" s="45"/>
      <c r="G24" s="45"/>
    </row>
    <row r="25" spans="2:9" s="9" customFormat="1" ht="24">
      <c r="B25" s="41" t="s">
        <v>37</v>
      </c>
      <c r="C25" s="40" t="s">
        <v>35</v>
      </c>
      <c r="D25" s="41">
        <v>1</v>
      </c>
      <c r="E25" s="41" t="s">
        <v>23</v>
      </c>
      <c r="F25" s="42"/>
      <c r="G25" s="43">
        <f>D25*F25</f>
        <v>0</v>
      </c>
    </row>
    <row r="26" spans="2:9" s="9" customFormat="1" ht="12" customHeight="1">
      <c r="B26" s="41"/>
      <c r="C26" s="46"/>
      <c r="D26" s="41"/>
      <c r="E26" s="41"/>
      <c r="F26" s="45"/>
      <c r="G26" s="43"/>
    </row>
    <row r="27" spans="2:9" s="9" customFormat="1" ht="60">
      <c r="B27" s="41" t="s">
        <v>36</v>
      </c>
      <c r="C27" s="40" t="s">
        <v>21</v>
      </c>
      <c r="D27" s="41">
        <v>1</v>
      </c>
      <c r="E27" s="41" t="s">
        <v>23</v>
      </c>
      <c r="F27" s="42"/>
      <c r="G27" s="43">
        <f>D27*F27</f>
        <v>0</v>
      </c>
    </row>
    <row r="28" spans="2:9" s="9" customFormat="1" ht="12" customHeight="1">
      <c r="B28" s="10"/>
      <c r="C28" s="10"/>
      <c r="D28" s="11"/>
      <c r="E28" s="11"/>
      <c r="F28" s="28"/>
      <c r="G28" s="28"/>
    </row>
    <row r="29" spans="2:9" s="9" customFormat="1" ht="20.45" customHeight="1">
      <c r="B29" s="31" t="s">
        <v>12</v>
      </c>
      <c r="C29" s="32" t="s">
        <v>82</v>
      </c>
      <c r="D29" s="33"/>
      <c r="E29" s="33"/>
      <c r="F29" s="89">
        <f>SUM(G30:G32)</f>
        <v>0</v>
      </c>
      <c r="G29" s="90">
        <f>SUM(G31:G33)</f>
        <v>0</v>
      </c>
    </row>
    <row r="30" spans="2:9" s="9" customFormat="1" ht="12" customHeight="1">
      <c r="B30" s="47"/>
      <c r="C30" s="2"/>
      <c r="D30" s="44"/>
      <c r="E30" s="44"/>
      <c r="F30" s="45"/>
      <c r="G30" s="45"/>
    </row>
    <row r="31" spans="2:9" s="9" customFormat="1" ht="60">
      <c r="B31" s="62" t="s">
        <v>13</v>
      </c>
      <c r="C31" s="39" t="s">
        <v>79</v>
      </c>
      <c r="D31" s="62">
        <v>1</v>
      </c>
      <c r="E31" s="63" t="s">
        <v>47</v>
      </c>
      <c r="F31" s="64"/>
      <c r="G31" s="64">
        <f>ROUND(D31*F31,2)</f>
        <v>0</v>
      </c>
      <c r="I31" s="38"/>
    </row>
    <row r="32" spans="2:9" s="9" customFormat="1" ht="12" customHeight="1">
      <c r="B32" s="47"/>
      <c r="C32" s="47"/>
      <c r="D32" s="44"/>
      <c r="E32" s="44"/>
      <c r="F32" s="45"/>
      <c r="G32" s="45"/>
    </row>
    <row r="33" spans="2:7" s="9" customFormat="1" ht="20.45" customHeight="1">
      <c r="B33" s="31" t="s">
        <v>14</v>
      </c>
      <c r="C33" s="32" t="s">
        <v>83</v>
      </c>
      <c r="D33" s="33"/>
      <c r="E33" s="33"/>
      <c r="F33" s="89">
        <f>SUM(G34:G39)</f>
        <v>0</v>
      </c>
      <c r="G33" s="90">
        <f>SUM(G35:G39)</f>
        <v>0</v>
      </c>
    </row>
    <row r="34" spans="2:7" s="9" customFormat="1" ht="12" customHeight="1">
      <c r="B34" s="48"/>
      <c r="C34" s="49"/>
      <c r="D34" s="6"/>
      <c r="E34" s="6"/>
      <c r="F34" s="51"/>
      <c r="G34" s="52"/>
    </row>
    <row r="35" spans="2:7" s="9" customFormat="1" ht="124.5" customHeight="1">
      <c r="B35" s="62" t="s">
        <v>15</v>
      </c>
      <c r="C35" s="40" t="s">
        <v>80</v>
      </c>
      <c r="D35" s="62"/>
      <c r="E35" s="63"/>
      <c r="F35" s="64"/>
      <c r="G35" s="64"/>
    </row>
    <row r="36" spans="2:7" s="9" customFormat="1">
      <c r="B36" s="62" t="s">
        <v>170</v>
      </c>
      <c r="C36" s="39" t="s">
        <v>157</v>
      </c>
      <c r="D36" s="62">
        <v>5.63</v>
      </c>
      <c r="E36" s="58" t="s">
        <v>1</v>
      </c>
      <c r="F36" s="64"/>
      <c r="G36" s="64">
        <f>ROUND(D36*F36,2)</f>
        <v>0</v>
      </c>
    </row>
    <row r="37" spans="2:7" s="9" customFormat="1">
      <c r="B37" s="62" t="s">
        <v>171</v>
      </c>
      <c r="C37" s="39" t="s">
        <v>158</v>
      </c>
      <c r="D37" s="62">
        <v>14.08</v>
      </c>
      <c r="E37" s="58" t="s">
        <v>1</v>
      </c>
      <c r="F37" s="64"/>
      <c r="G37" s="64">
        <f>ROUND(D37*F37,2)</f>
        <v>0</v>
      </c>
    </row>
    <row r="38" spans="2:7" s="9" customFormat="1">
      <c r="B38" s="62" t="s">
        <v>172</v>
      </c>
      <c r="C38" s="39" t="s">
        <v>159</v>
      </c>
      <c r="D38" s="62">
        <v>8.4499999999999993</v>
      </c>
      <c r="E38" s="58" t="s">
        <v>1</v>
      </c>
      <c r="F38" s="64"/>
      <c r="G38" s="64">
        <f>ROUND(D38*F38,2)</f>
        <v>0</v>
      </c>
    </row>
    <row r="39" spans="2:7" s="9" customFormat="1" ht="12" customHeight="1">
      <c r="B39" s="47"/>
      <c r="C39" s="47"/>
      <c r="D39" s="61"/>
      <c r="E39" s="44"/>
      <c r="F39" s="45"/>
      <c r="G39" s="45"/>
    </row>
    <row r="40" spans="2:7" s="9" customFormat="1" ht="20.45" customHeight="1">
      <c r="B40" s="31" t="s">
        <v>16</v>
      </c>
      <c r="C40" s="32" t="s">
        <v>84</v>
      </c>
      <c r="D40" s="33"/>
      <c r="E40" s="33"/>
      <c r="F40" s="89">
        <f>SUM(G41:G62)</f>
        <v>0</v>
      </c>
      <c r="G40" s="90">
        <f>SUM(G42:G47)</f>
        <v>0</v>
      </c>
    </row>
    <row r="41" spans="2:7" s="9" customFormat="1" ht="12" customHeight="1">
      <c r="B41" s="48"/>
      <c r="C41" s="49"/>
      <c r="D41" s="50"/>
      <c r="E41" s="6"/>
      <c r="F41" s="51"/>
      <c r="G41" s="52"/>
    </row>
    <row r="42" spans="2:7" s="9" customFormat="1" ht="72">
      <c r="B42" s="7" t="s">
        <v>17</v>
      </c>
      <c r="C42" s="40" t="s">
        <v>74</v>
      </c>
      <c r="D42" s="53">
        <v>2.0299999999999998</v>
      </c>
      <c r="E42" s="58" t="s">
        <v>1</v>
      </c>
      <c r="F42" s="42"/>
      <c r="G42" s="42">
        <f>ROUND(D42*F42,2)</f>
        <v>0</v>
      </c>
    </row>
    <row r="43" spans="2:7" s="9" customFormat="1" ht="12" customHeight="1">
      <c r="B43" s="7"/>
      <c r="C43" s="40"/>
      <c r="D43" s="53"/>
      <c r="E43" s="54"/>
      <c r="F43" s="55"/>
      <c r="G43" s="55"/>
    </row>
    <row r="44" spans="2:7" s="9" customFormat="1" ht="86.25" customHeight="1">
      <c r="B44" s="7" t="s">
        <v>18</v>
      </c>
      <c r="C44" s="56" t="s">
        <v>75</v>
      </c>
      <c r="D44" s="57">
        <v>1.21</v>
      </c>
      <c r="E44" s="58" t="s">
        <v>1</v>
      </c>
      <c r="F44" s="59"/>
      <c r="G44" s="59">
        <f>ROUND(D44*F44,2)</f>
        <v>0</v>
      </c>
    </row>
    <row r="45" spans="2:7" s="9" customFormat="1">
      <c r="B45" s="7"/>
      <c r="C45" s="56"/>
      <c r="D45" s="57"/>
      <c r="E45" s="58"/>
      <c r="F45" s="59"/>
      <c r="G45" s="59"/>
    </row>
    <row r="46" spans="2:7" s="9" customFormat="1" ht="85.5" customHeight="1">
      <c r="B46" s="7" t="s">
        <v>24</v>
      </c>
      <c r="C46" s="56" t="s">
        <v>76</v>
      </c>
      <c r="D46" s="57">
        <v>3.87</v>
      </c>
      <c r="E46" s="58" t="s">
        <v>1</v>
      </c>
      <c r="F46" s="59"/>
      <c r="G46" s="59">
        <f>ROUND(D46*F46,2)</f>
        <v>0</v>
      </c>
    </row>
    <row r="47" spans="2:7" s="9" customFormat="1" ht="12" customHeight="1">
      <c r="B47" s="7"/>
      <c r="C47" s="56"/>
      <c r="D47" s="57"/>
      <c r="E47" s="58"/>
      <c r="F47" s="60"/>
      <c r="G47" s="60"/>
    </row>
    <row r="48" spans="2:7" s="9" customFormat="1" ht="72">
      <c r="B48" s="7" t="s">
        <v>25</v>
      </c>
      <c r="C48" s="40" t="s">
        <v>77</v>
      </c>
      <c r="D48" s="53">
        <v>0.76</v>
      </c>
      <c r="E48" s="54" t="s">
        <v>2</v>
      </c>
      <c r="F48" s="42"/>
      <c r="G48" s="42">
        <f>ROUND(D48*F48,2)</f>
        <v>0</v>
      </c>
    </row>
    <row r="49" spans="2:10" s="9" customFormat="1">
      <c r="B49" s="7"/>
      <c r="C49" s="40"/>
      <c r="D49" s="53"/>
      <c r="E49" s="54"/>
      <c r="F49" s="42"/>
      <c r="G49" s="42"/>
    </row>
    <row r="50" spans="2:10" s="9" customFormat="1" ht="49.5" customHeight="1">
      <c r="B50" s="7" t="s">
        <v>26</v>
      </c>
      <c r="C50" s="39" t="s">
        <v>161</v>
      </c>
      <c r="D50" s="53"/>
    </row>
    <row r="51" spans="2:10" s="9" customFormat="1">
      <c r="B51" s="7" t="s">
        <v>173</v>
      </c>
      <c r="C51" s="39" t="s">
        <v>160</v>
      </c>
      <c r="D51" s="53">
        <v>259.18</v>
      </c>
      <c r="E51" s="54" t="s">
        <v>73</v>
      </c>
      <c r="F51" s="42"/>
      <c r="G51" s="42">
        <f>ROUND(D51*F51,2)</f>
        <v>0</v>
      </c>
    </row>
    <row r="52" spans="2:10" s="9" customFormat="1">
      <c r="B52" s="7" t="s">
        <v>174</v>
      </c>
      <c r="C52" s="39" t="s">
        <v>72</v>
      </c>
      <c r="D52" s="53">
        <v>622.79999999999995</v>
      </c>
      <c r="E52" s="54" t="s">
        <v>73</v>
      </c>
      <c r="F52" s="42"/>
      <c r="G52" s="42">
        <f>ROUND(D52*F52,2)</f>
        <v>0</v>
      </c>
    </row>
    <row r="53" spans="2:10" s="9" customFormat="1" ht="12" customHeight="1">
      <c r="B53" s="48"/>
      <c r="C53" s="40"/>
      <c r="D53" s="53"/>
      <c r="E53" s="54"/>
      <c r="F53" s="55"/>
      <c r="G53" s="55"/>
    </row>
    <row r="54" spans="2:10" s="9" customFormat="1" ht="63" customHeight="1">
      <c r="B54" s="7" t="s">
        <v>85</v>
      </c>
      <c r="C54" s="40" t="s">
        <v>78</v>
      </c>
      <c r="D54" s="53">
        <v>3.41</v>
      </c>
      <c r="E54" s="54" t="s">
        <v>3</v>
      </c>
      <c r="F54" s="42"/>
      <c r="G54" s="42">
        <f>ROUND(D54*F54,2)</f>
        <v>0</v>
      </c>
    </row>
    <row r="55" spans="2:10" s="9" customFormat="1">
      <c r="B55" s="7"/>
      <c r="C55" s="40"/>
      <c r="D55" s="53"/>
      <c r="E55" s="54"/>
      <c r="F55" s="42"/>
      <c r="G55" s="42"/>
    </row>
    <row r="56" spans="2:10" s="9" customFormat="1" ht="50.25" customHeight="1">
      <c r="B56" s="7" t="s">
        <v>86</v>
      </c>
      <c r="C56" s="39" t="s">
        <v>89</v>
      </c>
      <c r="D56" s="53">
        <v>502.47</v>
      </c>
      <c r="E56" s="54" t="s">
        <v>73</v>
      </c>
      <c r="F56" s="42"/>
      <c r="G56" s="42">
        <f>ROUND(D56*F56,2)</f>
        <v>0</v>
      </c>
      <c r="I56" s="20"/>
      <c r="J56" s="21"/>
    </row>
    <row r="57" spans="2:10" s="9" customFormat="1">
      <c r="B57" s="7"/>
      <c r="C57" s="40"/>
      <c r="D57" s="53"/>
      <c r="E57" s="54"/>
      <c r="F57" s="42"/>
      <c r="G57" s="42"/>
      <c r="I57" s="22"/>
    </row>
    <row r="58" spans="2:10" s="9" customFormat="1" ht="85.5" customHeight="1">
      <c r="B58" s="7" t="s">
        <v>87</v>
      </c>
      <c r="C58" s="40" t="s">
        <v>137</v>
      </c>
      <c r="D58" s="53"/>
      <c r="E58" s="2"/>
      <c r="F58" s="42"/>
      <c r="G58" s="42"/>
    </row>
    <row r="59" spans="2:10" s="9" customFormat="1">
      <c r="B59" s="7" t="s">
        <v>88</v>
      </c>
      <c r="C59" s="40" t="s">
        <v>162</v>
      </c>
      <c r="D59" s="53">
        <v>107.85000000000001</v>
      </c>
      <c r="E59" s="54" t="s">
        <v>0</v>
      </c>
      <c r="F59" s="42"/>
      <c r="G59" s="42">
        <f>ROUND(D59*F59,2)</f>
        <v>0</v>
      </c>
    </row>
    <row r="60" spans="2:10" s="9" customFormat="1">
      <c r="B60" s="7"/>
      <c r="C60" s="40"/>
      <c r="D60" s="53"/>
      <c r="E60" s="54"/>
      <c r="F60" s="42"/>
      <c r="G60" s="42"/>
    </row>
    <row r="61" spans="2:10" s="9" customFormat="1" ht="72">
      <c r="B61" s="7" t="s">
        <v>474</v>
      </c>
      <c r="C61" s="40" t="s">
        <v>475</v>
      </c>
      <c r="D61" s="53">
        <v>0.45</v>
      </c>
      <c r="E61" s="54" t="s">
        <v>1</v>
      </c>
      <c r="F61" s="42"/>
      <c r="G61" s="42">
        <f>ROUND(D61*F61,2)</f>
        <v>0</v>
      </c>
    </row>
    <row r="62" spans="2:10" s="9" customFormat="1" ht="12" customHeight="1">
      <c r="B62" s="7"/>
      <c r="C62" s="40"/>
      <c r="D62" s="53"/>
      <c r="E62" s="54"/>
      <c r="F62" s="42"/>
      <c r="G62" s="42"/>
      <c r="I62" s="23"/>
    </row>
    <row r="63" spans="2:10" s="9" customFormat="1" ht="20.25">
      <c r="B63" s="31" t="s">
        <v>19</v>
      </c>
      <c r="C63" s="32" t="s">
        <v>90</v>
      </c>
      <c r="D63" s="33"/>
      <c r="E63" s="33"/>
      <c r="F63" s="89">
        <f>SUM(G64:G70)</f>
        <v>0</v>
      </c>
      <c r="G63" s="90">
        <f>SUM(G65:G70)</f>
        <v>0</v>
      </c>
    </row>
    <row r="64" spans="2:10" s="9" customFormat="1" ht="12" customHeight="1">
      <c r="B64" s="48"/>
      <c r="C64" s="49"/>
      <c r="D64" s="50"/>
      <c r="E64" s="6"/>
      <c r="F64" s="51"/>
      <c r="G64" s="52"/>
    </row>
    <row r="65" spans="2:7" s="9" customFormat="1" ht="99" customHeight="1">
      <c r="B65" s="7" t="s">
        <v>20</v>
      </c>
      <c r="C65" s="40" t="s">
        <v>91</v>
      </c>
      <c r="D65" s="53">
        <v>36.729999999999997</v>
      </c>
      <c r="E65" s="54" t="s">
        <v>0</v>
      </c>
      <c r="F65" s="42"/>
      <c r="G65" s="42">
        <f>ROUND(D65*F65,2)</f>
        <v>0</v>
      </c>
    </row>
    <row r="66" spans="2:7" s="9" customFormat="1">
      <c r="B66" s="7"/>
      <c r="C66" s="40"/>
      <c r="D66" s="53"/>
      <c r="E66" s="54"/>
      <c r="F66" s="42"/>
      <c r="G66" s="42"/>
    </row>
    <row r="67" spans="2:7" s="9" customFormat="1" ht="144">
      <c r="B67" s="7" t="s">
        <v>177</v>
      </c>
      <c r="C67" s="40" t="s">
        <v>154</v>
      </c>
      <c r="D67" s="53">
        <v>38</v>
      </c>
      <c r="E67" s="54" t="s">
        <v>0</v>
      </c>
      <c r="F67" s="42"/>
      <c r="G67" s="42">
        <f>ROUND(D67*F67,2)</f>
        <v>0</v>
      </c>
    </row>
    <row r="68" spans="2:7" s="9" customFormat="1">
      <c r="B68" s="7"/>
      <c r="C68" s="40"/>
      <c r="D68" s="53"/>
      <c r="E68" s="54"/>
      <c r="F68" s="42"/>
      <c r="G68" s="42"/>
    </row>
    <row r="69" spans="2:7" s="9" customFormat="1" ht="132">
      <c r="B69" s="7" t="s">
        <v>178</v>
      </c>
      <c r="C69" s="40" t="s">
        <v>156</v>
      </c>
      <c r="D69" s="53">
        <v>24.07</v>
      </c>
      <c r="E69" s="54" t="s">
        <v>155</v>
      </c>
      <c r="F69" s="42"/>
      <c r="G69" s="42">
        <f>ROUND(D69*F69,2)</f>
        <v>0</v>
      </c>
    </row>
    <row r="70" spans="2:7" s="9" customFormat="1">
      <c r="B70" s="65"/>
      <c r="C70" s="66"/>
      <c r="D70" s="53"/>
      <c r="E70" s="54"/>
      <c r="F70" s="42"/>
      <c r="G70" s="42"/>
    </row>
    <row r="71" spans="2:7" s="9" customFormat="1" ht="20.25">
      <c r="B71" s="31" t="s">
        <v>27</v>
      </c>
      <c r="C71" s="32" t="s">
        <v>93</v>
      </c>
      <c r="D71" s="33"/>
      <c r="E71" s="33"/>
      <c r="F71" s="89">
        <f>SUM(G72:G181)</f>
        <v>0</v>
      </c>
      <c r="G71" s="90">
        <f>SUM(G181:G181)</f>
        <v>0</v>
      </c>
    </row>
    <row r="72" spans="2:7" s="9" customFormat="1" ht="11.25">
      <c r="B72" s="24"/>
      <c r="C72" s="25"/>
      <c r="D72" s="19"/>
      <c r="E72" s="17"/>
      <c r="F72" s="29"/>
      <c r="G72" s="29"/>
    </row>
    <row r="73" spans="2:7" s="9" customFormat="1">
      <c r="B73" s="7" t="s">
        <v>278</v>
      </c>
      <c r="C73" s="80" t="s">
        <v>279</v>
      </c>
      <c r="D73" s="81"/>
      <c r="E73" s="82"/>
      <c r="F73" s="83"/>
      <c r="G73" s="29"/>
    </row>
    <row r="74" spans="2:7" s="9" customFormat="1">
      <c r="B74" s="7" t="s">
        <v>280</v>
      </c>
      <c r="C74" s="80" t="str">
        <f>UPPER("Paredes Exteriores")</f>
        <v>PAREDES EXTERIORES</v>
      </c>
      <c r="D74" s="81"/>
      <c r="E74" s="82"/>
      <c r="F74" s="83"/>
      <c r="G74" s="29"/>
    </row>
    <row r="75" spans="2:7" s="9" customFormat="1" ht="48">
      <c r="B75" s="7" t="s">
        <v>281</v>
      </c>
      <c r="C75" s="40" t="s">
        <v>417</v>
      </c>
      <c r="D75" s="53">
        <v>75.400000000000006</v>
      </c>
      <c r="E75" s="54" t="s">
        <v>0</v>
      </c>
      <c r="F75" s="42"/>
      <c r="G75" s="42">
        <f>ROUND(D75*F75,2)</f>
        <v>0</v>
      </c>
    </row>
    <row r="76" spans="2:7" s="9" customFormat="1">
      <c r="B76" s="7"/>
      <c r="C76" s="40"/>
      <c r="D76" s="53"/>
      <c r="E76" s="54"/>
      <c r="F76" s="42"/>
      <c r="G76" s="42"/>
    </row>
    <row r="77" spans="2:7" s="9" customFormat="1" ht="48">
      <c r="B77" s="7" t="s">
        <v>282</v>
      </c>
      <c r="C77" s="40" t="s">
        <v>416</v>
      </c>
      <c r="D77" s="53">
        <v>75.400000000000006</v>
      </c>
      <c r="E77" s="54" t="s">
        <v>0</v>
      </c>
      <c r="F77" s="42"/>
      <c r="G77" s="42">
        <f>ROUND(D77*F77,2)</f>
        <v>0</v>
      </c>
    </row>
    <row r="78" spans="2:7" s="9" customFormat="1">
      <c r="B78" s="7"/>
      <c r="C78" s="40"/>
      <c r="D78" s="53"/>
      <c r="E78" s="54"/>
      <c r="F78" s="42"/>
      <c r="G78" s="29"/>
    </row>
    <row r="79" spans="2:7" s="9" customFormat="1" ht="120">
      <c r="B79" s="7" t="s">
        <v>282</v>
      </c>
      <c r="C79" s="40" t="s">
        <v>468</v>
      </c>
      <c r="D79" s="53">
        <v>223.85</v>
      </c>
      <c r="E79" s="54" t="s">
        <v>0</v>
      </c>
      <c r="F79" s="42"/>
      <c r="G79" s="42">
        <f>ROUND(D79*F79,2)</f>
        <v>0</v>
      </c>
    </row>
    <row r="80" spans="2:7" s="9" customFormat="1">
      <c r="B80" s="7"/>
      <c r="C80" s="40"/>
      <c r="D80" s="53"/>
      <c r="E80" s="54"/>
      <c r="F80" s="42"/>
      <c r="G80" s="29"/>
    </row>
    <row r="81" spans="2:7" s="9" customFormat="1">
      <c r="B81" s="7" t="s">
        <v>283</v>
      </c>
      <c r="C81" s="80" t="str">
        <f>UPPER("Paredes interiores")</f>
        <v>PAREDES INTERIORES</v>
      </c>
      <c r="D81" s="53"/>
      <c r="E81" s="54"/>
      <c r="F81" s="42"/>
      <c r="G81" s="29"/>
    </row>
    <row r="82" spans="2:7" s="9" customFormat="1" ht="36">
      <c r="B82" s="7" t="s">
        <v>284</v>
      </c>
      <c r="C82" s="39" t="s">
        <v>419</v>
      </c>
    </row>
    <row r="83" spans="2:7" s="9" customFormat="1">
      <c r="B83" s="7"/>
      <c r="C83" s="39" t="s">
        <v>418</v>
      </c>
      <c r="D83" s="53">
        <v>29.6</v>
      </c>
      <c r="E83" s="54" t="s">
        <v>0</v>
      </c>
      <c r="F83" s="42"/>
      <c r="G83" s="42">
        <f>ROUND(D83*F83,2)</f>
        <v>0</v>
      </c>
    </row>
    <row r="84" spans="2:7" s="9" customFormat="1">
      <c r="B84" s="7"/>
      <c r="C84" s="75"/>
      <c r="D84" s="53"/>
      <c r="E84" s="54"/>
      <c r="F84" s="42"/>
      <c r="G84" s="42"/>
    </row>
    <row r="85" spans="2:7" s="9" customFormat="1" ht="120">
      <c r="B85" s="7" t="s">
        <v>285</v>
      </c>
      <c r="C85" s="40" t="s">
        <v>469</v>
      </c>
      <c r="D85" s="53">
        <v>249.6</v>
      </c>
      <c r="E85" s="54" t="s">
        <v>0</v>
      </c>
      <c r="F85" s="42"/>
      <c r="G85" s="42">
        <f>ROUND(D85*F85,2)</f>
        <v>0</v>
      </c>
    </row>
    <row r="86" spans="2:7" s="9" customFormat="1">
      <c r="B86" s="7"/>
      <c r="C86" s="40"/>
      <c r="D86" s="53"/>
      <c r="E86" s="54"/>
      <c r="F86" s="42"/>
      <c r="G86" s="29"/>
    </row>
    <row r="87" spans="2:7" s="9" customFormat="1" ht="120">
      <c r="B87" s="7" t="s">
        <v>286</v>
      </c>
      <c r="C87" s="40" t="s">
        <v>470</v>
      </c>
      <c r="D87" s="53">
        <v>64.5</v>
      </c>
      <c r="E87" s="54" t="s">
        <v>0</v>
      </c>
      <c r="F87" s="42"/>
      <c r="G87" s="42">
        <f>ROUND(D87*F87,2)</f>
        <v>0</v>
      </c>
    </row>
    <row r="88" spans="2:7" s="9" customFormat="1">
      <c r="C88" s="40"/>
      <c r="D88" s="53"/>
      <c r="E88" s="54"/>
      <c r="F88" s="42"/>
      <c r="G88" s="42"/>
    </row>
    <row r="89" spans="2:7" s="9" customFormat="1" ht="51" customHeight="1">
      <c r="B89" s="7" t="s">
        <v>420</v>
      </c>
      <c r="C89" s="40" t="s">
        <v>421</v>
      </c>
      <c r="D89" s="53">
        <v>232.57000000000002</v>
      </c>
      <c r="E89" s="54" t="s">
        <v>0</v>
      </c>
      <c r="F89" s="42"/>
      <c r="G89" s="42">
        <f>ROUND(D89*F89,2)</f>
        <v>0</v>
      </c>
    </row>
    <row r="90" spans="2:7" s="9" customFormat="1">
      <c r="B90" s="7"/>
      <c r="C90" s="40"/>
      <c r="D90" s="53"/>
      <c r="E90" s="54"/>
      <c r="F90" s="42"/>
      <c r="G90" s="42"/>
    </row>
    <row r="91" spans="2:7" s="9" customFormat="1">
      <c r="B91" s="84" t="s">
        <v>287</v>
      </c>
      <c r="C91" s="80" t="s">
        <v>288</v>
      </c>
      <c r="D91" s="53"/>
      <c r="E91" s="54"/>
      <c r="F91" s="42"/>
      <c r="G91" s="29"/>
    </row>
    <row r="92" spans="2:7" s="9" customFormat="1" ht="26.25" customHeight="1">
      <c r="B92" s="7" t="s">
        <v>289</v>
      </c>
      <c r="C92" s="40" t="s">
        <v>290</v>
      </c>
      <c r="D92" s="53">
        <v>5.6</v>
      </c>
      <c r="E92" s="54" t="s">
        <v>33</v>
      </c>
      <c r="F92" s="42"/>
      <c r="G92" s="42">
        <f>ROUND(D92*F92,2)</f>
        <v>0</v>
      </c>
    </row>
    <row r="93" spans="2:7" s="9" customFormat="1">
      <c r="B93" s="7"/>
      <c r="C93" s="40"/>
      <c r="D93" s="53"/>
      <c r="E93" s="54"/>
      <c r="F93" s="42"/>
      <c r="G93" s="29"/>
    </row>
    <row r="94" spans="2:7" s="9" customFormat="1">
      <c r="B94" s="84" t="s">
        <v>291</v>
      </c>
      <c r="C94" s="80" t="s">
        <v>292</v>
      </c>
      <c r="D94" s="53"/>
      <c r="E94" s="54"/>
      <c r="F94" s="42"/>
      <c r="G94" s="29"/>
    </row>
    <row r="95" spans="2:7" s="9" customFormat="1">
      <c r="B95" s="7" t="s">
        <v>293</v>
      </c>
      <c r="C95" s="80" t="s">
        <v>294</v>
      </c>
      <c r="D95" s="53"/>
      <c r="E95" s="54"/>
      <c r="F95" s="42"/>
      <c r="G95" s="29"/>
    </row>
    <row r="96" spans="2:7" s="9" customFormat="1" ht="48">
      <c r="B96" s="7" t="s">
        <v>295</v>
      </c>
      <c r="C96" s="40" t="s">
        <v>296</v>
      </c>
      <c r="D96" s="53">
        <v>70</v>
      </c>
      <c r="E96" s="54" t="s">
        <v>0</v>
      </c>
      <c r="F96" s="42"/>
      <c r="G96" s="42">
        <f>ROUND(D96*F96,2)</f>
        <v>0</v>
      </c>
    </row>
    <row r="97" spans="2:7" s="9" customFormat="1">
      <c r="B97" s="7"/>
      <c r="C97" s="40"/>
      <c r="D97" s="53"/>
      <c r="E97" s="54"/>
      <c r="F97" s="42"/>
      <c r="G97" s="29"/>
    </row>
    <row r="98" spans="2:7" s="9" customFormat="1">
      <c r="B98" s="84" t="s">
        <v>297</v>
      </c>
      <c r="C98" s="80" t="s">
        <v>298</v>
      </c>
      <c r="D98" s="53"/>
      <c r="E98" s="54"/>
      <c r="F98" s="42"/>
      <c r="G98" s="29"/>
    </row>
    <row r="99" spans="2:7" s="9" customFormat="1" ht="36">
      <c r="B99" s="7" t="s">
        <v>293</v>
      </c>
      <c r="C99" s="40" t="s">
        <v>299</v>
      </c>
      <c r="D99" s="53"/>
      <c r="E99" s="54"/>
      <c r="F99" s="42"/>
      <c r="G99" s="29"/>
    </row>
    <row r="100" spans="2:7" s="9" customFormat="1">
      <c r="B100" s="7"/>
      <c r="C100" s="40" t="s">
        <v>300</v>
      </c>
      <c r="D100" s="53">
        <v>35.299999999999997</v>
      </c>
      <c r="E100" s="54" t="s">
        <v>0</v>
      </c>
      <c r="F100" s="42"/>
      <c r="G100" s="42">
        <f>ROUND(D100*F100,2)</f>
        <v>0</v>
      </c>
    </row>
    <row r="101" spans="2:7" s="9" customFormat="1">
      <c r="B101" s="7"/>
      <c r="C101" s="40"/>
      <c r="D101" s="53"/>
      <c r="E101" s="54"/>
      <c r="F101" s="42"/>
      <c r="G101" s="29"/>
    </row>
    <row r="102" spans="2:7" s="9" customFormat="1" ht="36">
      <c r="B102" s="7" t="s">
        <v>297</v>
      </c>
      <c r="C102" s="40" t="s">
        <v>301</v>
      </c>
      <c r="D102" s="53"/>
      <c r="E102" s="54"/>
      <c r="F102" s="42"/>
      <c r="G102" s="29"/>
    </row>
    <row r="103" spans="2:7" s="9" customFormat="1">
      <c r="B103" s="7"/>
      <c r="C103" s="40" t="s">
        <v>302</v>
      </c>
      <c r="D103" s="53">
        <v>104</v>
      </c>
      <c r="E103" s="54" t="s">
        <v>0</v>
      </c>
      <c r="F103" s="42"/>
      <c r="G103" s="42">
        <f>ROUND(D103*F103,2)</f>
        <v>0</v>
      </c>
    </row>
    <row r="104" spans="2:7" s="9" customFormat="1">
      <c r="B104" s="7"/>
      <c r="C104" s="40"/>
      <c r="D104" s="53"/>
      <c r="E104" s="54"/>
      <c r="F104" s="42"/>
      <c r="G104" s="29"/>
    </row>
    <row r="105" spans="2:7" s="9" customFormat="1">
      <c r="B105" s="84" t="s">
        <v>303</v>
      </c>
      <c r="C105" s="80" t="s">
        <v>304</v>
      </c>
      <c r="D105" s="53"/>
      <c r="E105" s="54"/>
      <c r="F105" s="42"/>
      <c r="G105" s="29"/>
    </row>
    <row r="106" spans="2:7" s="9" customFormat="1" ht="36">
      <c r="B106" s="7" t="s">
        <v>305</v>
      </c>
      <c r="C106" s="40" t="s">
        <v>306</v>
      </c>
      <c r="D106" s="53">
        <v>32.799999999999997</v>
      </c>
      <c r="E106" s="54" t="s">
        <v>0</v>
      </c>
      <c r="F106" s="42"/>
      <c r="G106" s="42">
        <f>ROUND(D106*F106,2)</f>
        <v>0</v>
      </c>
    </row>
    <row r="107" spans="2:7" s="9" customFormat="1">
      <c r="B107" s="7"/>
      <c r="C107" s="40"/>
      <c r="D107" s="53"/>
      <c r="E107" s="54"/>
      <c r="F107" s="42"/>
      <c r="G107" s="29"/>
    </row>
    <row r="108" spans="2:7" s="9" customFormat="1">
      <c r="B108" s="84" t="s">
        <v>307</v>
      </c>
      <c r="C108" s="80" t="s">
        <v>308</v>
      </c>
      <c r="D108" s="53"/>
      <c r="E108" s="54"/>
      <c r="F108" s="42"/>
      <c r="G108" s="29"/>
    </row>
    <row r="109" spans="2:7" s="9" customFormat="1" ht="48">
      <c r="B109" s="7" t="s">
        <v>309</v>
      </c>
      <c r="C109" s="40" t="s">
        <v>310</v>
      </c>
      <c r="D109" s="53">
        <v>102.8</v>
      </c>
      <c r="E109" s="54" t="s">
        <v>0</v>
      </c>
      <c r="F109" s="42"/>
      <c r="G109" s="42">
        <f>ROUND(D109*F109,2)</f>
        <v>0</v>
      </c>
    </row>
    <row r="110" spans="2:7" s="9" customFormat="1" ht="11.25">
      <c r="B110" s="24"/>
      <c r="C110" s="79"/>
      <c r="D110" s="19"/>
      <c r="E110" s="17"/>
      <c r="F110" s="29"/>
      <c r="G110" s="29"/>
    </row>
    <row r="111" spans="2:7" s="9" customFormat="1">
      <c r="B111" s="84" t="s">
        <v>311</v>
      </c>
      <c r="C111" s="80" t="s">
        <v>312</v>
      </c>
      <c r="D111" s="53"/>
      <c r="E111" s="54"/>
      <c r="F111" s="42"/>
      <c r="G111" s="29"/>
    </row>
    <row r="112" spans="2:7" s="9" customFormat="1" ht="36">
      <c r="B112" s="7" t="s">
        <v>313</v>
      </c>
      <c r="C112" s="40" t="s">
        <v>314</v>
      </c>
      <c r="D112" s="53">
        <v>104.28</v>
      </c>
      <c r="E112" s="54" t="s">
        <v>0</v>
      </c>
      <c r="F112" s="42"/>
      <c r="G112" s="42">
        <f>ROUND(D112*F112,2)</f>
        <v>0</v>
      </c>
    </row>
    <row r="113" spans="2:7" s="9" customFormat="1">
      <c r="B113" s="7"/>
      <c r="C113" s="40"/>
      <c r="D113" s="53"/>
      <c r="E113" s="54"/>
      <c r="F113" s="42"/>
      <c r="G113" s="29"/>
    </row>
    <row r="114" spans="2:7" s="9" customFormat="1" ht="48">
      <c r="B114" s="7" t="s">
        <v>315</v>
      </c>
      <c r="C114" s="40" t="s">
        <v>316</v>
      </c>
      <c r="D114" s="53"/>
      <c r="E114" s="54"/>
      <c r="F114" s="42"/>
      <c r="G114" s="29"/>
    </row>
    <row r="115" spans="2:7" s="9" customFormat="1">
      <c r="B115" s="7" t="s">
        <v>317</v>
      </c>
      <c r="C115" s="40" t="s">
        <v>318</v>
      </c>
      <c r="D115" s="53">
        <v>2</v>
      </c>
      <c r="E115" s="54" t="s">
        <v>47</v>
      </c>
      <c r="F115" s="42"/>
      <c r="G115" s="42">
        <f>ROUND(D115*F115,2)</f>
        <v>0</v>
      </c>
    </row>
    <row r="116" spans="2:7" s="9" customFormat="1">
      <c r="B116" s="7"/>
      <c r="C116" s="40"/>
      <c r="D116" s="53"/>
      <c r="E116" s="54"/>
      <c r="F116" s="42"/>
      <c r="G116" s="29"/>
    </row>
    <row r="117" spans="2:7" s="9" customFormat="1" ht="60">
      <c r="B117" s="7" t="s">
        <v>319</v>
      </c>
      <c r="C117" s="40" t="s">
        <v>320</v>
      </c>
      <c r="D117" s="53"/>
      <c r="E117" s="54"/>
      <c r="F117" s="42"/>
      <c r="G117" s="29"/>
    </row>
    <row r="118" spans="2:7" s="9" customFormat="1" ht="12" customHeight="1">
      <c r="B118" s="7" t="s">
        <v>321</v>
      </c>
      <c r="C118" s="40" t="s">
        <v>322</v>
      </c>
      <c r="D118" s="53">
        <v>4</v>
      </c>
      <c r="E118" s="54" t="s">
        <v>47</v>
      </c>
      <c r="F118" s="42"/>
      <c r="G118" s="42">
        <f>ROUND(D118*F118,2)</f>
        <v>0</v>
      </c>
    </row>
    <row r="119" spans="2:7" s="9" customFormat="1">
      <c r="B119" s="7"/>
      <c r="C119" s="40"/>
      <c r="D119" s="53"/>
      <c r="E119" s="54"/>
      <c r="F119" s="42"/>
      <c r="G119" s="29"/>
    </row>
    <row r="120" spans="2:7" s="9" customFormat="1" ht="48">
      <c r="B120" s="7" t="s">
        <v>323</v>
      </c>
      <c r="C120" s="40" t="s">
        <v>324</v>
      </c>
      <c r="D120" s="53"/>
      <c r="E120" s="54"/>
      <c r="F120" s="42"/>
      <c r="G120" s="29"/>
    </row>
    <row r="121" spans="2:7" s="9" customFormat="1" ht="12" customHeight="1">
      <c r="B121" s="7" t="s">
        <v>325</v>
      </c>
      <c r="C121" s="40" t="s">
        <v>326</v>
      </c>
      <c r="D121" s="53">
        <v>2</v>
      </c>
      <c r="E121" s="54" t="s">
        <v>47</v>
      </c>
      <c r="F121" s="42"/>
      <c r="G121" s="42">
        <f>ROUND(D121*F121,2)</f>
        <v>0</v>
      </c>
    </row>
    <row r="122" spans="2:7" s="9" customFormat="1">
      <c r="B122" s="7"/>
      <c r="C122" s="40"/>
      <c r="D122" s="53"/>
      <c r="E122" s="54"/>
      <c r="F122" s="42"/>
      <c r="G122" s="29"/>
    </row>
    <row r="123" spans="2:7" s="9" customFormat="1" ht="108">
      <c r="B123" s="7" t="s">
        <v>327</v>
      </c>
      <c r="C123" s="40" t="s">
        <v>328</v>
      </c>
      <c r="D123" s="53"/>
      <c r="E123" s="54"/>
      <c r="F123" s="42"/>
      <c r="G123" s="29"/>
    </row>
    <row r="124" spans="2:7" s="9" customFormat="1">
      <c r="B124" s="7" t="s">
        <v>329</v>
      </c>
      <c r="C124" s="40" t="s">
        <v>330</v>
      </c>
      <c r="D124" s="53">
        <v>4</v>
      </c>
      <c r="E124" s="54" t="s">
        <v>47</v>
      </c>
      <c r="F124" s="42"/>
      <c r="G124" s="42">
        <f>ROUND(D124*F124,2)</f>
        <v>0</v>
      </c>
    </row>
    <row r="125" spans="2:7" s="9" customFormat="1">
      <c r="B125" s="7"/>
      <c r="C125" s="40"/>
      <c r="D125" s="53"/>
      <c r="E125" s="54"/>
      <c r="F125" s="42"/>
      <c r="G125" s="42"/>
    </row>
    <row r="126" spans="2:7" s="9" customFormat="1" ht="96">
      <c r="B126" s="7" t="s">
        <v>331</v>
      </c>
      <c r="C126" s="40" t="s">
        <v>332</v>
      </c>
      <c r="D126" s="53"/>
      <c r="E126" s="54"/>
      <c r="F126" s="42"/>
      <c r="G126" s="29"/>
    </row>
    <row r="127" spans="2:7" s="9" customFormat="1">
      <c r="B127" s="7" t="s">
        <v>333</v>
      </c>
      <c r="C127" s="40" t="s">
        <v>334</v>
      </c>
      <c r="D127" s="53">
        <v>2</v>
      </c>
      <c r="E127" s="54" t="s">
        <v>47</v>
      </c>
      <c r="F127" s="42"/>
      <c r="G127" s="42">
        <f>ROUND(D127*F127,2)</f>
        <v>0</v>
      </c>
    </row>
    <row r="128" spans="2:7" s="9" customFormat="1">
      <c r="B128" s="7" t="s">
        <v>335</v>
      </c>
      <c r="C128" s="40" t="s">
        <v>336</v>
      </c>
      <c r="D128" s="53">
        <v>2</v>
      </c>
      <c r="E128" s="54" t="s">
        <v>47</v>
      </c>
      <c r="F128" s="42"/>
      <c r="G128" s="42">
        <f>ROUND(D128*F128,2)</f>
        <v>0</v>
      </c>
    </row>
    <row r="129" spans="2:9" s="9" customFormat="1">
      <c r="B129" s="7"/>
      <c r="C129" s="40"/>
      <c r="D129" s="53"/>
      <c r="E129" s="54"/>
      <c r="F129" s="42"/>
      <c r="G129" s="29"/>
    </row>
    <row r="130" spans="2:9" s="9" customFormat="1">
      <c r="B130" s="84" t="s">
        <v>337</v>
      </c>
      <c r="C130" s="80" t="s">
        <v>338</v>
      </c>
      <c r="D130" s="53"/>
      <c r="E130" s="54"/>
      <c r="F130" s="42"/>
      <c r="G130" s="29"/>
    </row>
    <row r="131" spans="2:9" s="9" customFormat="1" ht="36">
      <c r="B131" s="7" t="s">
        <v>339</v>
      </c>
      <c r="C131" s="40" t="s">
        <v>340</v>
      </c>
      <c r="D131" s="53">
        <v>1</v>
      </c>
      <c r="E131" s="54" t="s">
        <v>47</v>
      </c>
      <c r="F131" s="42"/>
      <c r="G131" s="42">
        <f>ROUND(D131*F131,2)</f>
        <v>0</v>
      </c>
    </row>
    <row r="132" spans="2:9" s="9" customFormat="1">
      <c r="B132" s="7"/>
      <c r="C132" s="40"/>
      <c r="D132" s="53"/>
      <c r="E132" s="54"/>
      <c r="F132" s="42"/>
      <c r="G132" s="29"/>
    </row>
    <row r="133" spans="2:9" s="9" customFormat="1" ht="36">
      <c r="B133" s="7" t="s">
        <v>341</v>
      </c>
      <c r="C133" s="40" t="s">
        <v>342</v>
      </c>
      <c r="D133" s="53"/>
      <c r="E133" s="54"/>
      <c r="F133" s="42"/>
      <c r="G133" s="42"/>
    </row>
    <row r="134" spans="2:9" s="9" customFormat="1">
      <c r="B134" s="7"/>
      <c r="C134" s="40" t="s">
        <v>343</v>
      </c>
      <c r="D134" s="53">
        <v>3</v>
      </c>
      <c r="E134" s="54" t="s">
        <v>47</v>
      </c>
      <c r="F134" s="42"/>
      <c r="G134" s="42">
        <f>ROUND(D134*F134,2)</f>
        <v>0</v>
      </c>
    </row>
    <row r="135" spans="2:9" s="9" customFormat="1">
      <c r="B135" s="7"/>
      <c r="C135" s="40"/>
      <c r="D135" s="53"/>
      <c r="E135" s="54"/>
      <c r="F135" s="42"/>
      <c r="G135" s="29"/>
    </row>
    <row r="136" spans="2:9" s="9" customFormat="1" ht="36">
      <c r="B136" s="7" t="s">
        <v>344</v>
      </c>
      <c r="C136" s="40" t="s">
        <v>402</v>
      </c>
      <c r="D136" s="53">
        <v>1</v>
      </c>
      <c r="E136" s="54" t="s">
        <v>47</v>
      </c>
      <c r="F136" s="42"/>
      <c r="G136" s="42">
        <f>ROUND(D136*F136,2)</f>
        <v>0</v>
      </c>
      <c r="I136" s="23"/>
    </row>
    <row r="137" spans="2:9" s="9" customFormat="1">
      <c r="B137" s="7"/>
      <c r="C137" s="40"/>
      <c r="D137" s="53"/>
      <c r="E137" s="54"/>
      <c r="F137" s="42"/>
      <c r="G137" s="42"/>
    </row>
    <row r="138" spans="2:9" s="9" customFormat="1">
      <c r="B138" s="84" t="s">
        <v>345</v>
      </c>
      <c r="C138" s="80" t="s">
        <v>346</v>
      </c>
      <c r="D138" s="53"/>
      <c r="E138" s="54"/>
      <c r="F138" s="42"/>
      <c r="G138" s="29"/>
    </row>
    <row r="139" spans="2:9" s="9" customFormat="1" ht="62.25" customHeight="1">
      <c r="B139" s="7" t="s">
        <v>347</v>
      </c>
      <c r="C139" s="40" t="s">
        <v>479</v>
      </c>
      <c r="D139" s="53"/>
      <c r="E139" s="54"/>
      <c r="F139" s="42"/>
      <c r="G139" s="29"/>
    </row>
    <row r="140" spans="2:9" s="9" customFormat="1">
      <c r="B140" s="7" t="s">
        <v>450</v>
      </c>
      <c r="C140" s="68" t="s">
        <v>447</v>
      </c>
      <c r="D140" s="53">
        <v>2</v>
      </c>
      <c r="E140" s="54" t="s">
        <v>47</v>
      </c>
      <c r="F140" s="42"/>
      <c r="G140" s="42">
        <f>D140*F140</f>
        <v>0</v>
      </c>
    </row>
    <row r="141" spans="2:9" s="9" customFormat="1">
      <c r="B141" s="7" t="s">
        <v>451</v>
      </c>
      <c r="C141" s="68" t="s">
        <v>448</v>
      </c>
      <c r="D141" s="53">
        <v>5</v>
      </c>
      <c r="E141" s="54" t="s">
        <v>47</v>
      </c>
      <c r="F141" s="42"/>
      <c r="G141" s="42">
        <f>D141*F141</f>
        <v>0</v>
      </c>
    </row>
    <row r="142" spans="2:9" s="9" customFormat="1">
      <c r="B142" s="7" t="s">
        <v>452</v>
      </c>
      <c r="C142" s="68" t="s">
        <v>449</v>
      </c>
      <c r="D142" s="53">
        <v>6</v>
      </c>
      <c r="E142" s="54" t="s">
        <v>47</v>
      </c>
      <c r="F142" s="42"/>
      <c r="G142" s="42">
        <f>D142*F142</f>
        <v>0</v>
      </c>
    </row>
    <row r="143" spans="2:9" s="9" customFormat="1">
      <c r="B143" s="7"/>
      <c r="C143" s="40"/>
      <c r="D143" s="53"/>
      <c r="E143" s="54"/>
      <c r="F143" s="42"/>
      <c r="G143" s="42"/>
    </row>
    <row r="144" spans="2:9" s="9" customFormat="1" ht="60">
      <c r="B144" s="88" t="s">
        <v>401</v>
      </c>
      <c r="C144" s="39" t="s">
        <v>478</v>
      </c>
      <c r="D144" s="69"/>
      <c r="E144" s="63"/>
      <c r="F144" s="64"/>
      <c r="G144" s="64"/>
    </row>
    <row r="145" spans="2:7" s="9" customFormat="1">
      <c r="B145" s="88" t="s">
        <v>410</v>
      </c>
      <c r="C145" s="39" t="s">
        <v>413</v>
      </c>
      <c r="D145" s="69">
        <v>2</v>
      </c>
      <c r="E145" s="63" t="s">
        <v>47</v>
      </c>
      <c r="F145" s="64"/>
      <c r="G145" s="64">
        <f>ROUND(D145*F145,2)</f>
        <v>0</v>
      </c>
    </row>
    <row r="146" spans="2:7" s="9" customFormat="1">
      <c r="B146" s="88" t="s">
        <v>411</v>
      </c>
      <c r="C146" s="39" t="s">
        <v>415</v>
      </c>
      <c r="D146" s="69">
        <v>5</v>
      </c>
      <c r="E146" s="63" t="s">
        <v>47</v>
      </c>
      <c r="F146" s="64"/>
      <c r="G146" s="64">
        <f>ROUND(D146*F146,2)</f>
        <v>0</v>
      </c>
    </row>
    <row r="147" spans="2:7" s="9" customFormat="1">
      <c r="B147" s="88" t="s">
        <v>412</v>
      </c>
      <c r="C147" s="39" t="s">
        <v>414</v>
      </c>
      <c r="D147" s="69">
        <v>6</v>
      </c>
      <c r="E147" s="63" t="s">
        <v>47</v>
      </c>
      <c r="F147" s="64"/>
      <c r="G147" s="64">
        <f>ROUND(D147*F147,2)</f>
        <v>0</v>
      </c>
    </row>
    <row r="148" spans="2:7" s="9" customFormat="1">
      <c r="B148" s="7"/>
      <c r="C148" s="40"/>
      <c r="D148" s="53"/>
      <c r="E148" s="54"/>
      <c r="F148" s="42"/>
      <c r="G148" s="29"/>
    </row>
    <row r="149" spans="2:7" s="9" customFormat="1">
      <c r="B149" s="84" t="s">
        <v>348</v>
      </c>
      <c r="C149" s="80" t="s">
        <v>349</v>
      </c>
      <c r="D149" s="53"/>
      <c r="E149" s="54"/>
      <c r="F149" s="42"/>
      <c r="G149" s="29"/>
    </row>
    <row r="150" spans="2:7" s="9" customFormat="1">
      <c r="B150" s="84" t="s">
        <v>350</v>
      </c>
      <c r="C150" s="80" t="str">
        <f>UPPER("Paredes - Paredes Interiores")</f>
        <v>PAREDES - PAREDES INTERIORES</v>
      </c>
      <c r="D150" s="53"/>
      <c r="E150" s="54"/>
      <c r="F150" s="42"/>
      <c r="G150" s="29"/>
    </row>
    <row r="151" spans="2:7" s="9" customFormat="1" ht="48">
      <c r="B151" s="7" t="s">
        <v>351</v>
      </c>
      <c r="C151" s="40" t="s">
        <v>352</v>
      </c>
      <c r="D151" s="53">
        <v>250</v>
      </c>
      <c r="E151" s="54" t="s">
        <v>0</v>
      </c>
      <c r="F151" s="42"/>
      <c r="G151" s="42">
        <f>ROUND(D151*F151,2)</f>
        <v>0</v>
      </c>
    </row>
    <row r="152" spans="2:7" s="9" customFormat="1">
      <c r="B152" s="7"/>
      <c r="C152" s="40"/>
      <c r="D152" s="53"/>
      <c r="E152" s="54"/>
      <c r="F152" s="42"/>
      <c r="G152" s="29"/>
    </row>
    <row r="153" spans="2:7" s="9" customFormat="1">
      <c r="B153" s="84" t="s">
        <v>353</v>
      </c>
      <c r="C153" s="80" t="str">
        <f>UPPER("Tetos - Tetos Interiores")</f>
        <v>TETOS - TETOS INTERIORES</v>
      </c>
      <c r="D153" s="53"/>
      <c r="E153" s="54"/>
      <c r="F153" s="42"/>
      <c r="G153" s="29"/>
    </row>
    <row r="154" spans="2:7" s="9" customFormat="1" ht="48">
      <c r="B154" s="7" t="s">
        <v>354</v>
      </c>
      <c r="C154" s="40" t="s">
        <v>355</v>
      </c>
      <c r="D154" s="53">
        <v>111</v>
      </c>
      <c r="E154" s="54" t="s">
        <v>0</v>
      </c>
      <c r="F154" s="42"/>
      <c r="G154" s="42">
        <f>ROUND(D154*F154,2)</f>
        <v>0</v>
      </c>
    </row>
    <row r="155" spans="2:7" s="9" customFormat="1">
      <c r="B155" s="7"/>
      <c r="C155" s="40"/>
      <c r="D155" s="53"/>
      <c r="E155" s="54"/>
      <c r="F155" s="42"/>
      <c r="G155" s="42"/>
    </row>
    <row r="156" spans="2:7" s="9" customFormat="1">
      <c r="B156" s="84" t="s">
        <v>356</v>
      </c>
      <c r="C156" s="80" t="s">
        <v>357</v>
      </c>
      <c r="D156" s="53"/>
      <c r="E156" s="54"/>
      <c r="F156" s="42"/>
      <c r="G156" s="29"/>
    </row>
    <row r="157" spans="2:7" s="9" customFormat="1" ht="24">
      <c r="B157" s="7" t="s">
        <v>358</v>
      </c>
      <c r="C157" s="40" t="s">
        <v>359</v>
      </c>
      <c r="D157" s="53">
        <v>2</v>
      </c>
      <c r="E157" s="54" t="s">
        <v>47</v>
      </c>
      <c r="F157" s="42"/>
      <c r="G157" s="42">
        <f>ROUND(D157*F157,2)</f>
        <v>0</v>
      </c>
    </row>
    <row r="158" spans="2:7" s="9" customFormat="1">
      <c r="B158" s="7"/>
      <c r="C158" s="40"/>
      <c r="D158" s="53"/>
      <c r="E158" s="54"/>
      <c r="F158" s="42"/>
      <c r="G158" s="29"/>
    </row>
    <row r="159" spans="2:7" s="9" customFormat="1" ht="24">
      <c r="B159" s="7" t="s">
        <v>360</v>
      </c>
      <c r="C159" s="40" t="s">
        <v>361</v>
      </c>
      <c r="D159" s="53">
        <v>2</v>
      </c>
      <c r="E159" s="54" t="s">
        <v>47</v>
      </c>
      <c r="F159" s="42"/>
      <c r="G159" s="42">
        <f>ROUND(D159*F159,2)</f>
        <v>0</v>
      </c>
    </row>
    <row r="160" spans="2:7" s="9" customFormat="1">
      <c r="B160" s="7"/>
      <c r="C160" s="40"/>
      <c r="D160" s="53"/>
      <c r="E160" s="54"/>
      <c r="F160" s="42"/>
      <c r="G160" s="29"/>
    </row>
    <row r="161" spans="2:7" s="9" customFormat="1" ht="60">
      <c r="B161" s="7" t="s">
        <v>362</v>
      </c>
      <c r="C161" s="40" t="s">
        <v>363</v>
      </c>
      <c r="D161" s="53">
        <v>2</v>
      </c>
      <c r="E161" s="54" t="s">
        <v>47</v>
      </c>
      <c r="F161" s="42"/>
      <c r="G161" s="42">
        <f>ROUND(D161*F161,2)</f>
        <v>0</v>
      </c>
    </row>
    <row r="162" spans="2:7" s="9" customFormat="1">
      <c r="B162" s="7"/>
      <c r="C162" s="40"/>
      <c r="D162" s="53"/>
      <c r="E162" s="54"/>
      <c r="F162" s="42"/>
      <c r="G162" s="29"/>
    </row>
    <row r="163" spans="2:7" s="9" customFormat="1" ht="24">
      <c r="B163" s="7" t="s">
        <v>364</v>
      </c>
      <c r="C163" s="40" t="s">
        <v>365</v>
      </c>
      <c r="D163" s="53">
        <v>2</v>
      </c>
      <c r="E163" s="54" t="s">
        <v>47</v>
      </c>
      <c r="F163" s="42"/>
      <c r="G163" s="42">
        <f>ROUND(D163*F163,2)</f>
        <v>0</v>
      </c>
    </row>
    <row r="164" spans="2:7" s="9" customFormat="1">
      <c r="B164" s="7"/>
      <c r="C164" s="40"/>
      <c r="D164" s="53"/>
      <c r="E164" s="54"/>
      <c r="F164" s="42"/>
      <c r="G164" s="29"/>
    </row>
    <row r="165" spans="2:7" s="9" customFormat="1" ht="36">
      <c r="B165" s="7" t="s">
        <v>366</v>
      </c>
      <c r="C165" s="40" t="s">
        <v>367</v>
      </c>
      <c r="D165" s="53">
        <v>2</v>
      </c>
      <c r="E165" s="54" t="s">
        <v>47</v>
      </c>
      <c r="F165" s="42"/>
      <c r="G165" s="42">
        <f>ROUND(D165*F165,2)</f>
        <v>0</v>
      </c>
    </row>
    <row r="166" spans="2:7" s="9" customFormat="1" ht="36">
      <c r="B166" s="7" t="s">
        <v>368</v>
      </c>
      <c r="C166" s="40" t="s">
        <v>369</v>
      </c>
      <c r="D166" s="53">
        <v>2</v>
      </c>
      <c r="E166" s="54" t="s">
        <v>47</v>
      </c>
      <c r="F166" s="42"/>
      <c r="G166" s="42">
        <f>ROUND(D166*F166,2)</f>
        <v>0</v>
      </c>
    </row>
    <row r="167" spans="2:7" s="9" customFormat="1">
      <c r="B167" s="7"/>
      <c r="C167" s="40"/>
      <c r="D167" s="53"/>
      <c r="E167" s="54"/>
      <c r="F167" s="42"/>
      <c r="G167" s="42"/>
    </row>
    <row r="168" spans="2:7" s="9" customFormat="1">
      <c r="B168" s="84" t="s">
        <v>370</v>
      </c>
      <c r="C168" s="80" t="s">
        <v>456</v>
      </c>
      <c r="D168" s="53"/>
      <c r="E168" s="54"/>
      <c r="F168" s="42"/>
      <c r="G168" s="29"/>
    </row>
    <row r="169" spans="2:7" s="9" customFormat="1" ht="36">
      <c r="B169" s="7" t="s">
        <v>372</v>
      </c>
      <c r="C169" s="40" t="s">
        <v>465</v>
      </c>
      <c r="D169" s="53">
        <v>1</v>
      </c>
      <c r="E169" s="54" t="s">
        <v>47</v>
      </c>
      <c r="F169" s="42"/>
      <c r="G169" s="42">
        <f>ROUND(D169*F169,2)</f>
        <v>0</v>
      </c>
    </row>
    <row r="170" spans="2:7" s="9" customFormat="1">
      <c r="B170" s="7"/>
      <c r="C170" s="40"/>
      <c r="D170" s="53"/>
      <c r="E170" s="54"/>
      <c r="F170" s="42"/>
      <c r="G170" s="42"/>
    </row>
    <row r="171" spans="2:7" s="9" customFormat="1" ht="48">
      <c r="B171" s="7" t="s">
        <v>374</v>
      </c>
      <c r="C171" s="40" t="s">
        <v>466</v>
      </c>
      <c r="D171" s="53">
        <v>2</v>
      </c>
      <c r="E171" s="54" t="s">
        <v>47</v>
      </c>
      <c r="F171" s="42"/>
      <c r="G171" s="42">
        <f>ROUND(D171*F171,2)</f>
        <v>0</v>
      </c>
    </row>
    <row r="172" spans="2:7" s="9" customFormat="1">
      <c r="B172" s="7"/>
      <c r="C172" s="40"/>
      <c r="D172" s="53"/>
      <c r="E172" s="54"/>
      <c r="F172" s="42"/>
      <c r="G172" s="42"/>
    </row>
    <row r="173" spans="2:7" s="9" customFormat="1" ht="60.75" customHeight="1">
      <c r="B173" s="7" t="s">
        <v>460</v>
      </c>
      <c r="C173" s="40" t="s">
        <v>467</v>
      </c>
    </row>
    <row r="174" spans="2:7" s="9" customFormat="1">
      <c r="B174" s="7" t="s">
        <v>463</v>
      </c>
      <c r="C174" s="40" t="s">
        <v>461</v>
      </c>
      <c r="D174" s="53">
        <v>3.05</v>
      </c>
      <c r="E174" s="54" t="s">
        <v>0</v>
      </c>
      <c r="F174" s="42"/>
      <c r="G174" s="42">
        <f>ROUND(D174*F174,2)</f>
        <v>0</v>
      </c>
    </row>
    <row r="175" spans="2:7" s="9" customFormat="1">
      <c r="B175" s="7" t="s">
        <v>464</v>
      </c>
      <c r="C175" s="40" t="s">
        <v>462</v>
      </c>
      <c r="D175" s="53">
        <v>3</v>
      </c>
      <c r="E175" s="54" t="s">
        <v>0</v>
      </c>
      <c r="F175" s="42"/>
      <c r="G175" s="42">
        <f>ROUND(D175*F175,2)</f>
        <v>0</v>
      </c>
    </row>
    <row r="176" spans="2:7" s="9" customFormat="1">
      <c r="B176" s="7"/>
    </row>
    <row r="177" spans="2:9" s="9" customFormat="1">
      <c r="B177" s="84" t="s">
        <v>457</v>
      </c>
      <c r="C177" s="80" t="s">
        <v>382</v>
      </c>
    </row>
    <row r="178" spans="2:9" s="9" customFormat="1" ht="120">
      <c r="B178" s="7" t="s">
        <v>458</v>
      </c>
      <c r="C178" s="40" t="s">
        <v>138</v>
      </c>
      <c r="D178" s="53">
        <v>64.680000000000007</v>
      </c>
      <c r="E178" s="54" t="s">
        <v>0</v>
      </c>
      <c r="F178" s="42"/>
      <c r="G178" s="42">
        <f>ROUND(D178*F178,2)</f>
        <v>0</v>
      </c>
    </row>
    <row r="179" spans="2:9" s="9" customFormat="1">
      <c r="B179" s="7"/>
      <c r="C179" s="40"/>
      <c r="D179" s="53"/>
      <c r="E179" s="54"/>
      <c r="F179" s="42"/>
      <c r="G179" s="42"/>
    </row>
    <row r="180" spans="2:9" s="9" customFormat="1" ht="159" customHeight="1">
      <c r="B180" s="7" t="s">
        <v>459</v>
      </c>
      <c r="C180" s="40" t="s">
        <v>481</v>
      </c>
      <c r="D180" s="53">
        <v>64.680000000000007</v>
      </c>
      <c r="E180" s="54" t="s">
        <v>0</v>
      </c>
      <c r="F180" s="42"/>
      <c r="G180" s="42">
        <f>ROUND(D180*F180,2)</f>
        <v>0</v>
      </c>
      <c r="I180" s="38"/>
    </row>
    <row r="181" spans="2:9" s="9" customFormat="1" ht="12" customHeight="1">
      <c r="B181" s="26"/>
      <c r="C181" s="27"/>
      <c r="D181" s="19"/>
      <c r="E181" s="26"/>
      <c r="F181" s="29"/>
      <c r="G181" s="29"/>
    </row>
    <row r="182" spans="2:9" s="9" customFormat="1" ht="20.25">
      <c r="B182" s="31" t="s">
        <v>28</v>
      </c>
      <c r="C182" s="32" t="s">
        <v>92</v>
      </c>
      <c r="D182" s="33"/>
      <c r="E182" s="33"/>
      <c r="F182" s="89">
        <f>SUM(G183:G209)</f>
        <v>0</v>
      </c>
      <c r="G182" s="90">
        <f>SUM(G183:G209)</f>
        <v>0</v>
      </c>
    </row>
    <row r="183" spans="2:9" s="9" customFormat="1" ht="12" customHeight="1">
      <c r="B183" s="72"/>
      <c r="C183" s="68"/>
      <c r="D183" s="53"/>
      <c r="E183" s="72"/>
      <c r="F183" s="42"/>
      <c r="G183" s="42"/>
    </row>
    <row r="184" spans="2:9" s="9" customFormat="1" ht="48">
      <c r="B184" s="67" t="s">
        <v>29</v>
      </c>
      <c r="C184" s="68" t="s">
        <v>164</v>
      </c>
      <c r="D184" s="53"/>
      <c r="E184" s="72"/>
      <c r="F184" s="42"/>
      <c r="G184" s="42"/>
    </row>
    <row r="185" spans="2:9" s="9" customFormat="1">
      <c r="B185" s="67"/>
      <c r="C185" s="71" t="s">
        <v>186</v>
      </c>
      <c r="D185" s="53">
        <v>19.899999999999999</v>
      </c>
      <c r="E185" s="72" t="s">
        <v>33</v>
      </c>
      <c r="F185" s="42"/>
      <c r="G185" s="42">
        <f>ROUND(D185*F185,2)</f>
        <v>0</v>
      </c>
    </row>
    <row r="186" spans="2:9" s="9" customFormat="1" ht="12" customHeight="1">
      <c r="B186" s="72"/>
      <c r="C186" s="68"/>
      <c r="D186" s="53"/>
      <c r="E186" s="72"/>
      <c r="F186" s="42"/>
      <c r="G186" s="42"/>
    </row>
    <row r="187" spans="2:9" s="9" customFormat="1" ht="100.5" customHeight="1">
      <c r="B187" s="67" t="s">
        <v>30</v>
      </c>
      <c r="C187" s="68" t="s">
        <v>163</v>
      </c>
      <c r="D187" s="69"/>
      <c r="E187" s="70"/>
      <c r="F187" s="42"/>
      <c r="G187" s="42"/>
    </row>
    <row r="188" spans="2:9" s="9" customFormat="1" ht="12" customHeight="1">
      <c r="B188" s="67" t="s">
        <v>100</v>
      </c>
      <c r="C188" s="71" t="s">
        <v>187</v>
      </c>
      <c r="D188" s="69">
        <v>29.349999999999998</v>
      </c>
      <c r="E188" s="70" t="s">
        <v>33</v>
      </c>
      <c r="F188" s="42"/>
      <c r="G188" s="42">
        <f>ROUND(D188*F188,2)</f>
        <v>0</v>
      </c>
    </row>
    <row r="189" spans="2:9" s="9" customFormat="1" ht="12" customHeight="1">
      <c r="B189" s="67" t="s">
        <v>165</v>
      </c>
      <c r="C189" s="71" t="s">
        <v>186</v>
      </c>
      <c r="D189" s="69">
        <v>18.100000000000001</v>
      </c>
      <c r="E189" s="70" t="s">
        <v>33</v>
      </c>
      <c r="F189" s="42"/>
      <c r="G189" s="42">
        <f>ROUND(D189*F189,2)</f>
        <v>0</v>
      </c>
    </row>
    <row r="190" spans="2:9" s="9" customFormat="1" ht="12" customHeight="1">
      <c r="B190" s="67" t="s">
        <v>167</v>
      </c>
      <c r="C190" s="71" t="s">
        <v>188</v>
      </c>
      <c r="D190" s="69">
        <v>5.55</v>
      </c>
      <c r="E190" s="70" t="s">
        <v>33</v>
      </c>
      <c r="F190" s="42"/>
      <c r="G190" s="42">
        <f>ROUND(D190*F190,2)</f>
        <v>0</v>
      </c>
    </row>
    <row r="191" spans="2:9" s="9" customFormat="1" ht="12" customHeight="1">
      <c r="B191" s="72"/>
      <c r="C191" s="68"/>
      <c r="D191" s="53"/>
      <c r="E191" s="72"/>
      <c r="F191" s="42"/>
      <c r="G191" s="42"/>
    </row>
    <row r="192" spans="2:9" s="9" customFormat="1" ht="48">
      <c r="B192" s="67" t="s">
        <v>31</v>
      </c>
      <c r="C192" s="68" t="s">
        <v>94</v>
      </c>
      <c r="D192" s="69"/>
      <c r="E192" s="70"/>
      <c r="F192" s="42"/>
      <c r="G192" s="42"/>
    </row>
    <row r="193" spans="2:7" s="9" customFormat="1" ht="12" customHeight="1">
      <c r="B193" s="67" t="s">
        <v>45</v>
      </c>
      <c r="C193" s="71" t="s">
        <v>187</v>
      </c>
      <c r="D193" s="69">
        <v>3</v>
      </c>
      <c r="E193" s="70" t="s">
        <v>47</v>
      </c>
      <c r="F193" s="42"/>
      <c r="G193" s="42">
        <f>ROUND(D193*F193,2)</f>
        <v>0</v>
      </c>
    </row>
    <row r="194" spans="2:7" s="9" customFormat="1" ht="12" customHeight="1">
      <c r="B194" s="67" t="s">
        <v>168</v>
      </c>
      <c r="C194" s="71" t="s">
        <v>186</v>
      </c>
      <c r="D194" s="69">
        <v>1</v>
      </c>
      <c r="E194" s="70" t="s">
        <v>47</v>
      </c>
      <c r="F194" s="42"/>
      <c r="G194" s="42">
        <f>ROUND(D194*F194,2)</f>
        <v>0</v>
      </c>
    </row>
    <row r="195" spans="2:7" s="9" customFormat="1" ht="12" customHeight="1">
      <c r="B195" s="72"/>
      <c r="C195" s="68"/>
      <c r="D195" s="53"/>
      <c r="E195" s="72"/>
      <c r="F195" s="42"/>
      <c r="G195" s="42"/>
    </row>
    <row r="196" spans="2:7" s="9" customFormat="1" ht="60">
      <c r="B196" s="67" t="s">
        <v>62</v>
      </c>
      <c r="C196" s="68" t="s">
        <v>166</v>
      </c>
      <c r="D196" s="2"/>
      <c r="E196" s="2"/>
      <c r="F196" s="42"/>
      <c r="G196" s="42"/>
    </row>
    <row r="197" spans="2:7" s="9" customFormat="1" ht="12" customHeight="1">
      <c r="B197" s="67" t="s">
        <v>68</v>
      </c>
      <c r="C197" s="71" t="s">
        <v>187</v>
      </c>
      <c r="D197" s="69">
        <v>8</v>
      </c>
      <c r="E197" s="70" t="s">
        <v>47</v>
      </c>
      <c r="F197" s="42"/>
      <c r="G197" s="42">
        <f>ROUND(D197*F197,2)</f>
        <v>0</v>
      </c>
    </row>
    <row r="198" spans="2:7" s="9" customFormat="1" ht="12" customHeight="1">
      <c r="B198" s="67"/>
      <c r="C198" s="71"/>
      <c r="D198" s="69"/>
      <c r="E198" s="70"/>
      <c r="F198" s="42"/>
      <c r="G198" s="42"/>
    </row>
    <row r="199" spans="2:7" s="9" customFormat="1" ht="48">
      <c r="B199" s="67" t="s">
        <v>62</v>
      </c>
      <c r="C199" s="68" t="s">
        <v>169</v>
      </c>
      <c r="D199" s="69">
        <v>4</v>
      </c>
      <c r="E199" s="70" t="s">
        <v>47</v>
      </c>
      <c r="F199" s="42"/>
      <c r="G199" s="42">
        <f>ROUND(D199*F199,2)</f>
        <v>0</v>
      </c>
    </row>
    <row r="200" spans="2:7" s="9" customFormat="1" ht="12" customHeight="1">
      <c r="B200" s="67"/>
      <c r="C200" s="71"/>
      <c r="D200" s="69"/>
      <c r="E200" s="70"/>
      <c r="F200" s="42"/>
      <c r="G200" s="42"/>
    </row>
    <row r="201" spans="2:7" s="9" customFormat="1" ht="84">
      <c r="B201" s="41" t="s">
        <v>63</v>
      </c>
      <c r="C201" s="68" t="s">
        <v>95</v>
      </c>
      <c r="D201" s="69"/>
      <c r="E201" s="70"/>
      <c r="F201" s="42"/>
      <c r="G201" s="42"/>
    </row>
    <row r="202" spans="2:7" s="9" customFormat="1" ht="12" customHeight="1">
      <c r="B202" s="41" t="s">
        <v>175</v>
      </c>
      <c r="C202" s="71" t="s">
        <v>188</v>
      </c>
      <c r="D202" s="69">
        <v>2</v>
      </c>
      <c r="E202" s="70" t="s">
        <v>47</v>
      </c>
      <c r="F202" s="42"/>
      <c r="G202" s="42">
        <f>ROUND(D202*F202,2)</f>
        <v>0</v>
      </c>
    </row>
    <row r="203" spans="2:7" s="9" customFormat="1" ht="12" customHeight="1">
      <c r="B203" s="72"/>
      <c r="C203" s="68"/>
      <c r="D203" s="53"/>
      <c r="E203" s="72"/>
      <c r="F203" s="42"/>
      <c r="G203" s="42"/>
    </row>
    <row r="204" spans="2:7" s="9" customFormat="1" ht="24">
      <c r="B204" s="41" t="s">
        <v>64</v>
      </c>
      <c r="C204" s="68" t="s">
        <v>96</v>
      </c>
      <c r="D204" s="53">
        <v>1</v>
      </c>
      <c r="E204" s="72" t="s">
        <v>47</v>
      </c>
      <c r="F204" s="42"/>
      <c r="G204" s="42">
        <f>ROUND(D204*F204,2)</f>
        <v>0</v>
      </c>
    </row>
    <row r="205" spans="2:7" s="9" customFormat="1" ht="12" customHeight="1">
      <c r="B205" s="41"/>
      <c r="C205" s="49"/>
      <c r="D205" s="53"/>
      <c r="E205" s="72"/>
      <c r="F205" s="42"/>
      <c r="G205" s="42"/>
    </row>
    <row r="206" spans="2:7" s="9" customFormat="1" ht="72">
      <c r="B206" s="41" t="s">
        <v>65</v>
      </c>
      <c r="C206" s="68" t="s">
        <v>97</v>
      </c>
      <c r="D206" s="53">
        <v>1</v>
      </c>
      <c r="E206" s="72" t="s">
        <v>47</v>
      </c>
      <c r="F206" s="42"/>
      <c r="G206" s="42">
        <f>ROUND(D206*F206,2)</f>
        <v>0</v>
      </c>
    </row>
    <row r="207" spans="2:7" s="9" customFormat="1" ht="12" customHeight="1">
      <c r="B207" s="41"/>
      <c r="C207" s="68"/>
      <c r="D207" s="53"/>
      <c r="E207" s="72"/>
      <c r="F207" s="42"/>
      <c r="G207" s="42"/>
    </row>
    <row r="208" spans="2:7" s="9" customFormat="1" ht="36">
      <c r="B208" s="41" t="s">
        <v>176</v>
      </c>
      <c r="C208" s="68" t="s">
        <v>99</v>
      </c>
      <c r="D208" s="53">
        <v>1</v>
      </c>
      <c r="E208" s="72" t="s">
        <v>47</v>
      </c>
      <c r="F208" s="42"/>
      <c r="G208" s="42">
        <f>ROUND(D208*F208,2)</f>
        <v>0</v>
      </c>
    </row>
    <row r="209" spans="2:7" s="9" customFormat="1" ht="12" customHeight="1">
      <c r="B209" s="65"/>
      <c r="C209" s="68"/>
      <c r="D209" s="53"/>
      <c r="E209" s="72"/>
      <c r="F209" s="42"/>
      <c r="G209" s="42"/>
    </row>
    <row r="210" spans="2:7" s="9" customFormat="1" ht="20.25">
      <c r="B210" s="31" t="s">
        <v>39</v>
      </c>
      <c r="C210" s="32" t="s">
        <v>101</v>
      </c>
      <c r="D210" s="33"/>
      <c r="E210" s="33"/>
      <c r="F210" s="89">
        <f>SUM(G211:G241)</f>
        <v>0</v>
      </c>
      <c r="G210" s="90">
        <f>SUM(G211:G241)</f>
        <v>0</v>
      </c>
    </row>
    <row r="211" spans="2:7" s="9" customFormat="1" ht="12" customHeight="1">
      <c r="B211" s="65"/>
      <c r="C211" s="68"/>
      <c r="D211" s="53"/>
      <c r="E211" s="72"/>
      <c r="F211" s="42"/>
      <c r="G211" s="42"/>
    </row>
    <row r="212" spans="2:7" s="9" customFormat="1" ht="96">
      <c r="B212" s="67" t="s">
        <v>40</v>
      </c>
      <c r="C212" s="68" t="s">
        <v>102</v>
      </c>
      <c r="D212" s="69"/>
      <c r="E212" s="70"/>
      <c r="F212" s="42"/>
      <c r="G212" s="42"/>
    </row>
    <row r="213" spans="2:7" s="9" customFormat="1" ht="12" customHeight="1">
      <c r="B213" s="73" t="s">
        <v>46</v>
      </c>
      <c r="C213" s="71" t="s">
        <v>189</v>
      </c>
      <c r="D213" s="53">
        <v>17.010000000000002</v>
      </c>
      <c r="E213" s="72" t="s">
        <v>33</v>
      </c>
      <c r="F213" s="42"/>
      <c r="G213" s="42">
        <f>ROUND(D213*F213,2)</f>
        <v>0</v>
      </c>
    </row>
    <row r="214" spans="2:7" s="9" customFormat="1" ht="12" customHeight="1">
      <c r="B214" s="73" t="s">
        <v>111</v>
      </c>
      <c r="C214" s="71" t="s">
        <v>190</v>
      </c>
      <c r="D214" s="53">
        <v>7.61</v>
      </c>
      <c r="E214" s="72" t="s">
        <v>33</v>
      </c>
      <c r="F214" s="42"/>
      <c r="G214" s="42">
        <f>ROUND(D214*F214,2)</f>
        <v>0</v>
      </c>
    </row>
    <row r="215" spans="2:7" s="9" customFormat="1" ht="12" customHeight="1">
      <c r="B215" s="73" t="s">
        <v>112</v>
      </c>
      <c r="C215" s="71" t="s">
        <v>191</v>
      </c>
      <c r="D215" s="53">
        <v>6.98</v>
      </c>
      <c r="E215" s="72" t="s">
        <v>33</v>
      </c>
      <c r="F215" s="42"/>
      <c r="G215" s="42">
        <f>ROUND(D215*F215,2)</f>
        <v>0</v>
      </c>
    </row>
    <row r="216" spans="2:7" s="9" customFormat="1" ht="12" customHeight="1">
      <c r="B216" s="67"/>
      <c r="C216" s="39"/>
      <c r="D216" s="53"/>
      <c r="E216" s="72"/>
      <c r="F216" s="42"/>
      <c r="G216" s="42"/>
    </row>
    <row r="217" spans="2:7" s="9" customFormat="1" ht="63" customHeight="1">
      <c r="B217" s="73" t="s">
        <v>41</v>
      </c>
      <c r="C217" s="68" t="s">
        <v>103</v>
      </c>
      <c r="D217" s="53">
        <v>4</v>
      </c>
      <c r="E217" s="72" t="s">
        <v>47</v>
      </c>
      <c r="F217" s="42"/>
      <c r="G217" s="42">
        <f>ROUND(D217*F217,2)</f>
        <v>0</v>
      </c>
    </row>
    <row r="218" spans="2:7" s="9" customFormat="1" ht="12" customHeight="1">
      <c r="B218" s="65"/>
      <c r="C218" s="68"/>
      <c r="D218" s="53"/>
      <c r="E218" s="72"/>
      <c r="F218" s="42"/>
      <c r="G218" s="42"/>
    </row>
    <row r="219" spans="2:7" s="9" customFormat="1" ht="36">
      <c r="B219" s="73" t="s">
        <v>42</v>
      </c>
      <c r="C219" s="68" t="s">
        <v>104</v>
      </c>
      <c r="D219" s="53">
        <v>2</v>
      </c>
      <c r="E219" s="72" t="s">
        <v>47</v>
      </c>
      <c r="F219" s="42"/>
      <c r="G219" s="42">
        <f>ROUND(D219*F219,2)</f>
        <v>0</v>
      </c>
    </row>
    <row r="220" spans="2:7" s="9" customFormat="1">
      <c r="B220" s="73"/>
      <c r="C220" s="68"/>
      <c r="D220" s="53"/>
      <c r="E220" s="72"/>
      <c r="F220" s="42"/>
      <c r="G220" s="42"/>
    </row>
    <row r="221" spans="2:7" s="9" customFormat="1" ht="96">
      <c r="B221" s="67" t="s">
        <v>43</v>
      </c>
      <c r="C221" s="68" t="s">
        <v>131</v>
      </c>
      <c r="D221" s="69"/>
      <c r="E221" s="70"/>
      <c r="F221" s="42"/>
      <c r="G221" s="42"/>
    </row>
    <row r="222" spans="2:7" s="9" customFormat="1">
      <c r="B222" s="73" t="s">
        <v>66</v>
      </c>
      <c r="C222" s="71" t="s">
        <v>190</v>
      </c>
      <c r="D222" s="53">
        <v>16.59</v>
      </c>
      <c r="E222" s="72" t="s">
        <v>33</v>
      </c>
      <c r="F222" s="42"/>
      <c r="G222" s="42">
        <f>ROUND(D222*F222,2)</f>
        <v>0</v>
      </c>
    </row>
    <row r="223" spans="2:7" s="9" customFormat="1">
      <c r="B223" s="73" t="s">
        <v>113</v>
      </c>
      <c r="C223" s="71" t="s">
        <v>191</v>
      </c>
      <c r="D223" s="53">
        <v>8.4499999999999993</v>
      </c>
      <c r="E223" s="72" t="s">
        <v>33</v>
      </c>
      <c r="F223" s="42"/>
      <c r="G223" s="42">
        <f>ROUND(D223*F223,2)</f>
        <v>0</v>
      </c>
    </row>
    <row r="224" spans="2:7" s="9" customFormat="1">
      <c r="B224" s="73"/>
      <c r="C224" s="68"/>
      <c r="D224" s="53"/>
      <c r="E224" s="72"/>
      <c r="F224" s="42"/>
      <c r="G224" s="42"/>
    </row>
    <row r="225" spans="2:7" s="9" customFormat="1" ht="96">
      <c r="B225" s="73" t="s">
        <v>48</v>
      </c>
      <c r="C225" s="68" t="s">
        <v>105</v>
      </c>
      <c r="D225" s="53"/>
      <c r="E225" s="72"/>
      <c r="F225" s="42"/>
      <c r="G225" s="42"/>
    </row>
    <row r="226" spans="2:7" s="9" customFormat="1" ht="12" customHeight="1">
      <c r="B226" s="73" t="s">
        <v>114</v>
      </c>
      <c r="C226" s="71" t="s">
        <v>192</v>
      </c>
      <c r="D226" s="53">
        <v>19.95</v>
      </c>
      <c r="E226" s="72" t="s">
        <v>33</v>
      </c>
      <c r="F226" s="42"/>
      <c r="G226" s="42">
        <f>ROUND(D226*F226,2)</f>
        <v>0</v>
      </c>
    </row>
    <row r="227" spans="2:7" s="9" customFormat="1" ht="12" customHeight="1">
      <c r="B227" s="65"/>
      <c r="C227" s="68"/>
      <c r="D227" s="53"/>
      <c r="E227" s="72"/>
      <c r="F227" s="42"/>
      <c r="G227" s="42"/>
    </row>
    <row r="228" spans="2:7" s="9" customFormat="1" ht="144">
      <c r="B228" s="73" t="s">
        <v>49</v>
      </c>
      <c r="C228" s="68" t="s">
        <v>106</v>
      </c>
      <c r="D228" s="53"/>
      <c r="E228" s="72"/>
      <c r="F228" s="42"/>
      <c r="G228" s="42"/>
    </row>
    <row r="229" spans="2:7" s="9" customFormat="1">
      <c r="B229" s="73" t="s">
        <v>115</v>
      </c>
      <c r="C229" s="68" t="s">
        <v>107</v>
      </c>
      <c r="D229" s="53">
        <v>4</v>
      </c>
      <c r="E229" s="72" t="s">
        <v>47</v>
      </c>
      <c r="F229" s="42"/>
      <c r="G229" s="42">
        <f>ROUND(D229*F229,2)</f>
        <v>0</v>
      </c>
    </row>
    <row r="230" spans="2:7" s="9" customFormat="1" ht="12" customHeight="1">
      <c r="B230" s="24"/>
      <c r="C230" s="27"/>
      <c r="D230" s="19"/>
      <c r="E230" s="26"/>
      <c r="F230" s="29"/>
      <c r="G230" s="29"/>
    </row>
    <row r="231" spans="2:7" s="9" customFormat="1" ht="120">
      <c r="B231" s="73" t="s">
        <v>50</v>
      </c>
      <c r="C231" s="68" t="s">
        <v>108</v>
      </c>
      <c r="D231" s="19"/>
      <c r="E231" s="26"/>
      <c r="F231" s="29"/>
      <c r="G231" s="29"/>
    </row>
    <row r="232" spans="2:7" s="9" customFormat="1" ht="12" customHeight="1">
      <c r="B232" s="73" t="s">
        <v>116</v>
      </c>
      <c r="C232" s="71" t="s">
        <v>192</v>
      </c>
      <c r="D232" s="53">
        <v>1</v>
      </c>
      <c r="E232" s="72" t="s">
        <v>47</v>
      </c>
      <c r="F232" s="42"/>
      <c r="G232" s="42">
        <f>ROUND(D232*F232,2)</f>
        <v>0</v>
      </c>
    </row>
    <row r="233" spans="2:7" s="9" customFormat="1" ht="12" customHeight="1">
      <c r="B233" s="24"/>
      <c r="C233" s="27"/>
      <c r="D233" s="19"/>
      <c r="E233" s="26"/>
      <c r="F233" s="29"/>
      <c r="G233" s="29"/>
    </row>
    <row r="234" spans="2:7" s="9" customFormat="1" ht="60">
      <c r="B234" s="73" t="s">
        <v>117</v>
      </c>
      <c r="C234" s="68" t="s">
        <v>110</v>
      </c>
      <c r="D234" s="53">
        <v>1</v>
      </c>
      <c r="E234" s="72" t="s">
        <v>47</v>
      </c>
      <c r="F234" s="42"/>
      <c r="G234" s="42">
        <f>ROUND(D234*F234,2)</f>
        <v>0</v>
      </c>
    </row>
    <row r="235" spans="2:7" s="9" customFormat="1" ht="12" customHeight="1">
      <c r="B235" s="24"/>
      <c r="C235" s="27"/>
      <c r="D235" s="19"/>
      <c r="E235" s="26"/>
      <c r="F235" s="29"/>
      <c r="G235" s="29"/>
    </row>
    <row r="236" spans="2:7" s="9" customFormat="1" ht="24">
      <c r="B236" s="73" t="s">
        <v>118</v>
      </c>
      <c r="C236" s="68" t="s">
        <v>96</v>
      </c>
      <c r="D236" s="53">
        <v>1</v>
      </c>
      <c r="E236" s="72" t="s">
        <v>47</v>
      </c>
      <c r="F236" s="29"/>
      <c r="G236" s="42">
        <f>ROUND(D236*F236,2)</f>
        <v>0</v>
      </c>
    </row>
    <row r="237" spans="2:7" s="9" customFormat="1" ht="12" customHeight="1">
      <c r="B237" s="24"/>
      <c r="C237" s="36"/>
      <c r="D237" s="19"/>
      <c r="E237" s="26"/>
      <c r="F237" s="29"/>
      <c r="G237" s="29"/>
    </row>
    <row r="238" spans="2:7" s="9" customFormat="1" ht="72">
      <c r="B238" s="73" t="s">
        <v>119</v>
      </c>
      <c r="C238" s="68" t="s">
        <v>97</v>
      </c>
      <c r="D238" s="19">
        <v>1</v>
      </c>
      <c r="E238" s="72" t="s">
        <v>47</v>
      </c>
      <c r="F238" s="42"/>
      <c r="G238" s="42">
        <f>ROUND(D238*F238,2)</f>
        <v>0</v>
      </c>
    </row>
    <row r="239" spans="2:7" s="9" customFormat="1">
      <c r="B239" s="24"/>
      <c r="C239" s="68"/>
      <c r="D239" s="19"/>
      <c r="E239" s="26"/>
      <c r="F239" s="29"/>
      <c r="G239" s="29"/>
    </row>
    <row r="240" spans="2:7" s="9" customFormat="1" ht="36">
      <c r="B240" s="73" t="s">
        <v>120</v>
      </c>
      <c r="C240" s="68" t="s">
        <v>98</v>
      </c>
      <c r="D240" s="19">
        <v>1</v>
      </c>
      <c r="E240" s="72" t="s">
        <v>47</v>
      </c>
      <c r="F240" s="42"/>
      <c r="G240" s="42">
        <f>ROUND(D240*F240,2)</f>
        <v>0</v>
      </c>
    </row>
    <row r="241" spans="2:7" s="9" customFormat="1" ht="12" customHeight="1">
      <c r="B241" s="24"/>
      <c r="C241" s="27"/>
      <c r="D241" s="19"/>
      <c r="E241" s="26"/>
      <c r="F241" s="29"/>
      <c r="G241" s="29"/>
    </row>
    <row r="242" spans="2:7" s="9" customFormat="1" ht="20.25">
      <c r="B242" s="31" t="s">
        <v>51</v>
      </c>
      <c r="C242" s="32" t="s">
        <v>121</v>
      </c>
      <c r="D242" s="33"/>
      <c r="E242" s="33"/>
      <c r="F242" s="89">
        <f>SUM(G243:G272)</f>
        <v>0</v>
      </c>
      <c r="G242" s="90">
        <f>SUM(G243:G271)</f>
        <v>0</v>
      </c>
    </row>
    <row r="243" spans="2:7" s="9" customFormat="1" ht="12" customHeight="1">
      <c r="B243" s="65"/>
      <c r="C243" s="68"/>
      <c r="D243" s="53"/>
      <c r="E243" s="72"/>
      <c r="F243" s="42"/>
      <c r="G243" s="42"/>
    </row>
    <row r="244" spans="2:7" s="9" customFormat="1" ht="96">
      <c r="B244" s="67" t="s">
        <v>52</v>
      </c>
      <c r="C244" s="68" t="s">
        <v>105</v>
      </c>
      <c r="D244" s="53"/>
      <c r="E244" s="72"/>
      <c r="F244" s="42"/>
      <c r="G244" s="42"/>
    </row>
    <row r="245" spans="2:7" s="9" customFormat="1" ht="12" customHeight="1">
      <c r="B245" s="67" t="s">
        <v>53</v>
      </c>
      <c r="C245" s="71" t="s">
        <v>192</v>
      </c>
      <c r="D245" s="53">
        <v>18.850000000000001</v>
      </c>
      <c r="E245" s="72" t="s">
        <v>33</v>
      </c>
      <c r="F245" s="42"/>
      <c r="G245" s="42">
        <f>ROUND(D245*F245,2)</f>
        <v>0</v>
      </c>
    </row>
    <row r="246" spans="2:7" s="9" customFormat="1" ht="12" customHeight="1">
      <c r="B246" s="65"/>
      <c r="C246" s="68"/>
      <c r="D246" s="53"/>
      <c r="E246" s="72"/>
      <c r="F246" s="42"/>
      <c r="G246" s="42"/>
    </row>
    <row r="247" spans="2:7" s="9" customFormat="1" ht="144">
      <c r="B247" s="41" t="s">
        <v>54</v>
      </c>
      <c r="C247" s="68" t="s">
        <v>122</v>
      </c>
      <c r="D247" s="53"/>
      <c r="E247" s="72"/>
      <c r="F247" s="42"/>
      <c r="G247" s="42"/>
    </row>
    <row r="248" spans="2:7" s="9" customFormat="1" ht="12" customHeight="1">
      <c r="B248" s="41" t="s">
        <v>67</v>
      </c>
      <c r="C248" s="68" t="s">
        <v>107</v>
      </c>
      <c r="D248" s="53">
        <v>4</v>
      </c>
      <c r="E248" s="72" t="s">
        <v>47</v>
      </c>
      <c r="F248" s="42"/>
      <c r="G248" s="42">
        <f>ROUND(D248*F248,2)</f>
        <v>0</v>
      </c>
    </row>
    <row r="249" spans="2:7" s="9" customFormat="1" ht="12" customHeight="1">
      <c r="B249" s="65"/>
      <c r="C249" s="68"/>
      <c r="D249" s="53"/>
      <c r="E249" s="72"/>
      <c r="F249" s="42"/>
      <c r="G249" s="42"/>
    </row>
    <row r="250" spans="2:7" s="9" customFormat="1" ht="107.45" customHeight="1">
      <c r="B250" s="67" t="s">
        <v>55</v>
      </c>
      <c r="C250" s="39" t="s">
        <v>123</v>
      </c>
      <c r="D250" s="53"/>
      <c r="E250" s="72"/>
      <c r="F250" s="42"/>
      <c r="G250" s="42"/>
    </row>
    <row r="251" spans="2:7" s="9" customFormat="1" ht="12" customHeight="1">
      <c r="B251" s="67" t="s">
        <v>60</v>
      </c>
      <c r="C251" s="39" t="s">
        <v>124</v>
      </c>
      <c r="D251" s="53">
        <v>18.5</v>
      </c>
      <c r="E251" s="72" t="s">
        <v>33</v>
      </c>
      <c r="F251" s="42"/>
      <c r="G251" s="42">
        <f>ROUND(D251*F251,2)</f>
        <v>0</v>
      </c>
    </row>
    <row r="252" spans="2:7" s="9" customFormat="1" ht="12" customHeight="1">
      <c r="B252" s="65"/>
      <c r="C252" s="68"/>
      <c r="D252" s="53"/>
      <c r="E252" s="72"/>
      <c r="F252" s="42"/>
      <c r="G252" s="42"/>
    </row>
    <row r="253" spans="2:7" s="9" customFormat="1" ht="72">
      <c r="B253" s="67" t="s">
        <v>56</v>
      </c>
      <c r="C253" s="68" t="s">
        <v>136</v>
      </c>
      <c r="D253" s="53"/>
      <c r="E253" s="72"/>
      <c r="F253" s="42"/>
      <c r="G253" s="42"/>
    </row>
    <row r="254" spans="2:7" s="9" customFormat="1" ht="12" customHeight="1">
      <c r="B254" s="67" t="s">
        <v>128</v>
      </c>
      <c r="C254" s="71" t="s">
        <v>193</v>
      </c>
      <c r="D254" s="53">
        <v>32.130000000000003</v>
      </c>
      <c r="E254" s="72" t="s">
        <v>33</v>
      </c>
      <c r="F254" s="42"/>
      <c r="G254" s="42">
        <f>ROUND(D254*F254,2)</f>
        <v>0</v>
      </c>
    </row>
    <row r="255" spans="2:7" s="9" customFormat="1" ht="12" customHeight="1">
      <c r="B255" s="67" t="s">
        <v>179</v>
      </c>
      <c r="C255" s="39" t="s">
        <v>194</v>
      </c>
      <c r="D255" s="53">
        <v>6.15</v>
      </c>
      <c r="E255" s="72" t="s">
        <v>33</v>
      </c>
      <c r="F255" s="42"/>
      <c r="G255" s="42">
        <f>ROUND(D255*F255,2)</f>
        <v>0</v>
      </c>
    </row>
    <row r="256" spans="2:7" s="9" customFormat="1" ht="12" customHeight="1">
      <c r="B256" s="67" t="s">
        <v>483</v>
      </c>
      <c r="C256" s="39" t="s">
        <v>484</v>
      </c>
      <c r="D256" s="53">
        <v>3.68</v>
      </c>
      <c r="E256" s="72" t="s">
        <v>33</v>
      </c>
      <c r="F256" s="42"/>
      <c r="G256" s="42">
        <f>ROUND(D256*F256,2)</f>
        <v>0</v>
      </c>
    </row>
    <row r="257" spans="2:7" s="9" customFormat="1" ht="12" customHeight="1">
      <c r="B257" s="65"/>
      <c r="C257" s="68"/>
      <c r="D257" s="53"/>
      <c r="E257" s="72"/>
      <c r="F257" s="42"/>
      <c r="G257" s="42"/>
    </row>
    <row r="258" spans="2:7" s="9" customFormat="1" ht="60">
      <c r="B258" s="41" t="s">
        <v>61</v>
      </c>
      <c r="C258" s="39" t="s">
        <v>125</v>
      </c>
      <c r="D258" s="53">
        <v>2</v>
      </c>
      <c r="E258" s="72" t="s">
        <v>47</v>
      </c>
      <c r="F258" s="42"/>
      <c r="G258" s="42">
        <f>ROUND(D258*F258,2)</f>
        <v>0</v>
      </c>
    </row>
    <row r="259" spans="2:7" s="9" customFormat="1" ht="12" customHeight="1">
      <c r="B259" s="41"/>
      <c r="C259" s="75"/>
      <c r="D259" s="53"/>
      <c r="E259" s="72"/>
      <c r="F259" s="42"/>
      <c r="G259" s="42"/>
    </row>
    <row r="260" spans="2:7" s="9" customFormat="1" ht="36">
      <c r="B260" s="41" t="s">
        <v>57</v>
      </c>
      <c r="C260" s="76" t="s">
        <v>126</v>
      </c>
      <c r="D260" s="53">
        <v>9.07</v>
      </c>
      <c r="E260" s="72" t="s">
        <v>33</v>
      </c>
      <c r="F260" s="42"/>
      <c r="G260" s="42">
        <f>ROUND(D260*F260,2)</f>
        <v>0</v>
      </c>
    </row>
    <row r="261" spans="2:7" s="9" customFormat="1" ht="12" customHeight="1">
      <c r="B261" s="41"/>
      <c r="C261" s="75"/>
      <c r="D261" s="53"/>
      <c r="E261" s="72"/>
      <c r="F261" s="42"/>
      <c r="G261" s="42"/>
    </row>
    <row r="262" spans="2:7" s="9" customFormat="1" ht="26.25" customHeight="1">
      <c r="B262" s="41" t="s">
        <v>58</v>
      </c>
      <c r="C262" s="39" t="s">
        <v>127</v>
      </c>
      <c r="D262" s="53">
        <v>2</v>
      </c>
      <c r="E262" s="72" t="s">
        <v>47</v>
      </c>
      <c r="F262" s="42"/>
      <c r="G262" s="42">
        <f>ROUND(D262*F262,2)</f>
        <v>0</v>
      </c>
    </row>
    <row r="263" spans="2:7" s="9" customFormat="1" ht="12" customHeight="1">
      <c r="B263" s="41"/>
      <c r="C263" s="68"/>
      <c r="D263" s="53"/>
      <c r="E263" s="72"/>
      <c r="F263" s="42"/>
      <c r="G263" s="42"/>
    </row>
    <row r="264" spans="2:7" s="9" customFormat="1" ht="72">
      <c r="B264" s="41" t="s">
        <v>59</v>
      </c>
      <c r="C264" s="68" t="s">
        <v>135</v>
      </c>
      <c r="D264" s="53"/>
      <c r="E264" s="72"/>
      <c r="F264" s="42"/>
      <c r="G264" s="42"/>
    </row>
    <row r="265" spans="2:7" s="9" customFormat="1">
      <c r="B265" s="67" t="s">
        <v>134</v>
      </c>
      <c r="C265" s="77" t="s">
        <v>185</v>
      </c>
      <c r="D265" s="53">
        <v>25.73</v>
      </c>
      <c r="E265" s="72" t="s">
        <v>33</v>
      </c>
      <c r="F265" s="42"/>
      <c r="G265" s="42">
        <f>ROUND(D265*F265,2)</f>
        <v>0</v>
      </c>
    </row>
    <row r="266" spans="2:7" s="9" customFormat="1" ht="12" customHeight="1">
      <c r="B266" s="41"/>
      <c r="C266" s="68"/>
      <c r="D266" s="53"/>
      <c r="E266" s="72"/>
      <c r="F266" s="42"/>
      <c r="G266" s="42"/>
    </row>
    <row r="267" spans="2:7" s="9" customFormat="1" ht="120">
      <c r="B267" s="41" t="s">
        <v>129</v>
      </c>
      <c r="C267" s="68" t="s">
        <v>482</v>
      </c>
      <c r="D267" s="53">
        <v>24</v>
      </c>
      <c r="E267" s="72" t="s">
        <v>33</v>
      </c>
      <c r="F267" s="42"/>
      <c r="G267" s="42">
        <f>ROUND(D267*F267,2)</f>
        <v>0</v>
      </c>
    </row>
    <row r="268" spans="2:7" s="9" customFormat="1" ht="12" customHeight="1">
      <c r="B268" s="41"/>
      <c r="C268" s="71"/>
      <c r="D268" s="53"/>
      <c r="E268" s="72"/>
      <c r="F268" s="42"/>
      <c r="G268" s="42"/>
    </row>
    <row r="269" spans="2:7" s="9" customFormat="1" ht="72">
      <c r="B269" s="41" t="s">
        <v>130</v>
      </c>
      <c r="C269" s="68" t="s">
        <v>97</v>
      </c>
      <c r="D269" s="53">
        <v>1</v>
      </c>
      <c r="E269" s="72" t="s">
        <v>47</v>
      </c>
      <c r="F269" s="42"/>
      <c r="G269" s="42">
        <f>ROUND(D269*F269,2)</f>
        <v>0</v>
      </c>
    </row>
    <row r="270" spans="2:7" s="9" customFormat="1" ht="12" customHeight="1">
      <c r="B270" s="41"/>
      <c r="C270" s="68"/>
      <c r="D270" s="53"/>
      <c r="E270" s="72"/>
      <c r="F270" s="42"/>
      <c r="G270" s="42"/>
    </row>
    <row r="271" spans="2:7" s="9" customFormat="1" ht="36">
      <c r="B271" s="41" t="s">
        <v>133</v>
      </c>
      <c r="C271" s="68" t="s">
        <v>98</v>
      </c>
      <c r="D271" s="53">
        <v>1</v>
      </c>
      <c r="E271" s="72" t="s">
        <v>47</v>
      </c>
      <c r="F271" s="42"/>
      <c r="G271" s="42">
        <f>ROUND(D271*F271,2)</f>
        <v>0</v>
      </c>
    </row>
    <row r="272" spans="2:7" s="9" customFormat="1">
      <c r="B272" s="65"/>
      <c r="C272" s="68"/>
      <c r="D272" s="53"/>
      <c r="E272" s="72"/>
      <c r="F272" s="42"/>
      <c r="G272" s="42"/>
    </row>
    <row r="273" spans="2:7" s="9" customFormat="1" ht="20.25">
      <c r="B273" s="31">
        <v>10</v>
      </c>
      <c r="C273" s="32" t="s">
        <v>139</v>
      </c>
      <c r="D273" s="33"/>
      <c r="E273" s="33"/>
      <c r="F273" s="89">
        <f>SUM(G274:G309)</f>
        <v>0</v>
      </c>
      <c r="G273" s="90"/>
    </row>
    <row r="274" spans="2:7" s="9" customFormat="1">
      <c r="B274" s="73"/>
      <c r="C274" s="77"/>
      <c r="D274" s="69"/>
      <c r="E274" s="70"/>
      <c r="F274" s="64"/>
      <c r="G274" s="64"/>
    </row>
    <row r="275" spans="2:7" s="9" customFormat="1">
      <c r="B275" s="85" t="s">
        <v>246</v>
      </c>
      <c r="C275" s="86" t="s">
        <v>215</v>
      </c>
      <c r="D275" s="69"/>
      <c r="E275" s="70"/>
      <c r="F275" s="64"/>
      <c r="G275" s="64"/>
    </row>
    <row r="276" spans="2:7" s="9" customFormat="1">
      <c r="B276" s="73" t="s">
        <v>245</v>
      </c>
      <c r="C276" s="77" t="s">
        <v>216</v>
      </c>
      <c r="D276" s="69">
        <v>36</v>
      </c>
      <c r="E276" s="70" t="s">
        <v>47</v>
      </c>
      <c r="F276" s="64"/>
      <c r="G276" s="42">
        <f>ROUND(D276*F276,2)</f>
        <v>0</v>
      </c>
    </row>
    <row r="277" spans="2:7" s="9" customFormat="1">
      <c r="B277" s="73" t="s">
        <v>247</v>
      </c>
      <c r="C277" s="77" t="s">
        <v>217</v>
      </c>
      <c r="D277" s="69">
        <v>2</v>
      </c>
      <c r="E277" s="70" t="s">
        <v>33</v>
      </c>
      <c r="F277" s="64"/>
      <c r="G277" s="42">
        <f>ROUND(D277*F277,2)</f>
        <v>0</v>
      </c>
    </row>
    <row r="278" spans="2:7" s="9" customFormat="1" ht="24">
      <c r="B278" s="73" t="s">
        <v>248</v>
      </c>
      <c r="C278" s="77" t="s">
        <v>277</v>
      </c>
      <c r="D278" s="69">
        <v>2</v>
      </c>
      <c r="E278" s="70" t="s">
        <v>47</v>
      </c>
      <c r="F278" s="64"/>
      <c r="G278" s="42">
        <f>ROUND(D278*F278,2)</f>
        <v>0</v>
      </c>
    </row>
    <row r="279" spans="2:7" s="9" customFormat="1">
      <c r="B279" s="73" t="s">
        <v>249</v>
      </c>
      <c r="C279" s="77" t="s">
        <v>218</v>
      </c>
      <c r="D279" s="69">
        <v>6</v>
      </c>
      <c r="E279" s="70" t="s">
        <v>47</v>
      </c>
      <c r="F279" s="64"/>
      <c r="G279" s="42">
        <f>ROUND(D279*F279,2)</f>
        <v>0</v>
      </c>
    </row>
    <row r="280" spans="2:7" s="9" customFormat="1">
      <c r="B280" s="73" t="s">
        <v>250</v>
      </c>
      <c r="C280" s="77" t="s">
        <v>219</v>
      </c>
      <c r="D280" s="69">
        <v>50</v>
      </c>
      <c r="E280" s="70" t="s">
        <v>47</v>
      </c>
      <c r="F280" s="64"/>
      <c r="G280" s="42">
        <f>ROUND(D280*F280,2)</f>
        <v>0</v>
      </c>
    </row>
    <row r="281" spans="2:7" s="9" customFormat="1">
      <c r="B281" s="73" t="s">
        <v>251</v>
      </c>
      <c r="C281" s="77" t="s">
        <v>220</v>
      </c>
      <c r="D281" s="69">
        <v>6</v>
      </c>
      <c r="E281" s="70" t="s">
        <v>47</v>
      </c>
      <c r="F281" s="64"/>
      <c r="G281" s="42">
        <f>ROUND(D281*F281,2)</f>
        <v>0</v>
      </c>
    </row>
    <row r="282" spans="2:7" s="9" customFormat="1">
      <c r="B282" s="73" t="s">
        <v>252</v>
      </c>
      <c r="C282" s="77" t="s">
        <v>221</v>
      </c>
      <c r="D282" s="69">
        <v>2</v>
      </c>
      <c r="E282" s="70" t="s">
        <v>47</v>
      </c>
      <c r="F282" s="64"/>
      <c r="G282" s="42">
        <f>ROUND(D282*F282,2)</f>
        <v>0</v>
      </c>
    </row>
    <row r="283" spans="2:7" s="9" customFormat="1">
      <c r="B283" s="73" t="s">
        <v>253</v>
      </c>
      <c r="C283" s="77" t="s">
        <v>222</v>
      </c>
      <c r="D283" s="69">
        <v>80</v>
      </c>
      <c r="E283" s="70" t="s">
        <v>47</v>
      </c>
      <c r="F283" s="64"/>
      <c r="G283" s="42">
        <f>ROUND(D283*F283,2)</f>
        <v>0</v>
      </c>
    </row>
    <row r="284" spans="2:7" s="9" customFormat="1" ht="24">
      <c r="B284" s="73" t="s">
        <v>254</v>
      </c>
      <c r="C284" s="77" t="s">
        <v>223</v>
      </c>
      <c r="D284" s="69">
        <v>2</v>
      </c>
      <c r="E284" s="70" t="s">
        <v>47</v>
      </c>
      <c r="F284" s="64"/>
      <c r="G284" s="42">
        <f>ROUND(D284*F284,2)</f>
        <v>0</v>
      </c>
    </row>
    <row r="285" spans="2:7" s="9" customFormat="1" ht="24">
      <c r="B285" s="73" t="s">
        <v>255</v>
      </c>
      <c r="C285" s="77" t="s">
        <v>224</v>
      </c>
      <c r="D285" s="69">
        <v>2</v>
      </c>
      <c r="E285" s="70" t="s">
        <v>47</v>
      </c>
      <c r="F285" s="64"/>
      <c r="G285" s="42">
        <f>ROUND(D285*F285,2)</f>
        <v>0</v>
      </c>
    </row>
    <row r="286" spans="2:7" s="9" customFormat="1" ht="24">
      <c r="B286" s="73" t="s">
        <v>256</v>
      </c>
      <c r="C286" s="77" t="s">
        <v>225</v>
      </c>
      <c r="D286" s="69">
        <v>2</v>
      </c>
      <c r="E286" s="70" t="s">
        <v>47</v>
      </c>
      <c r="F286" s="64"/>
      <c r="G286" s="42">
        <f>ROUND(D286*F286,2)</f>
        <v>0</v>
      </c>
    </row>
    <row r="287" spans="2:7" s="9" customFormat="1">
      <c r="B287" s="73"/>
      <c r="C287" s="77"/>
      <c r="D287" s="69"/>
      <c r="E287" s="70"/>
      <c r="F287" s="64"/>
      <c r="G287" s="42"/>
    </row>
    <row r="288" spans="2:7" s="9" customFormat="1">
      <c r="B288" s="85" t="s">
        <v>257</v>
      </c>
      <c r="C288" s="86" t="s">
        <v>226</v>
      </c>
      <c r="D288" s="69"/>
      <c r="E288" s="70"/>
      <c r="F288" s="64"/>
      <c r="G288" s="42"/>
    </row>
    <row r="289" spans="2:7" s="9" customFormat="1" ht="24">
      <c r="B289" s="73" t="s">
        <v>258</v>
      </c>
      <c r="C289" s="77" t="s">
        <v>227</v>
      </c>
      <c r="D289" s="69">
        <v>40</v>
      </c>
      <c r="E289" s="70" t="s">
        <v>47</v>
      </c>
      <c r="F289" s="64"/>
      <c r="G289" s="42">
        <f>ROUND(D289*F289,2)</f>
        <v>0</v>
      </c>
    </row>
    <row r="290" spans="2:7" s="9" customFormat="1" ht="24">
      <c r="B290" s="73" t="s">
        <v>259</v>
      </c>
      <c r="C290" s="77" t="s">
        <v>228</v>
      </c>
      <c r="D290" s="69">
        <v>11</v>
      </c>
      <c r="E290" s="70" t="s">
        <v>47</v>
      </c>
      <c r="F290" s="64"/>
      <c r="G290" s="42">
        <f>ROUND(D290*F290,2)</f>
        <v>0</v>
      </c>
    </row>
    <row r="291" spans="2:7" s="9" customFormat="1">
      <c r="B291" s="73" t="s">
        <v>260</v>
      </c>
      <c r="C291" s="77" t="s">
        <v>229</v>
      </c>
      <c r="D291" s="69">
        <v>8</v>
      </c>
      <c r="E291" s="70" t="s">
        <v>47</v>
      </c>
      <c r="F291" s="64"/>
      <c r="G291" s="42">
        <f>ROUND(D291*F291,2)</f>
        <v>0</v>
      </c>
    </row>
    <row r="292" spans="2:7" s="9" customFormat="1">
      <c r="B292" s="73" t="s">
        <v>261</v>
      </c>
      <c r="C292" s="77" t="s">
        <v>230</v>
      </c>
      <c r="D292" s="69">
        <v>8</v>
      </c>
      <c r="E292" s="70" t="s">
        <v>47</v>
      </c>
      <c r="F292" s="64"/>
      <c r="G292" s="42">
        <f>ROUND(D292*F292,2)</f>
        <v>0</v>
      </c>
    </row>
    <row r="293" spans="2:7" s="9" customFormat="1">
      <c r="B293" s="73" t="s">
        <v>262</v>
      </c>
      <c r="C293" s="77" t="s">
        <v>231</v>
      </c>
      <c r="D293" s="69">
        <v>8</v>
      </c>
      <c r="E293" s="70" t="s">
        <v>47</v>
      </c>
      <c r="F293" s="64"/>
      <c r="G293" s="42">
        <f>ROUND(D293*F293,2)</f>
        <v>0</v>
      </c>
    </row>
    <row r="294" spans="2:7" s="9" customFormat="1">
      <c r="B294" s="73" t="s">
        <v>263</v>
      </c>
      <c r="C294" s="77" t="s">
        <v>232</v>
      </c>
      <c r="D294" s="69">
        <v>4</v>
      </c>
      <c r="E294" s="70" t="s">
        <v>47</v>
      </c>
      <c r="F294" s="64"/>
      <c r="G294" s="42">
        <f>ROUND(D294*F294,2)</f>
        <v>0</v>
      </c>
    </row>
    <row r="295" spans="2:7" s="9" customFormat="1">
      <c r="B295" s="73" t="s">
        <v>264</v>
      </c>
      <c r="C295" s="77" t="s">
        <v>222</v>
      </c>
      <c r="D295" s="69">
        <v>80</v>
      </c>
      <c r="E295" s="70" t="s">
        <v>47</v>
      </c>
      <c r="F295" s="64"/>
      <c r="G295" s="42">
        <f>ROUND(D295*F295,2)</f>
        <v>0</v>
      </c>
    </row>
    <row r="296" spans="2:7" s="9" customFormat="1">
      <c r="B296" s="73" t="s">
        <v>265</v>
      </c>
      <c r="C296" s="77" t="s">
        <v>233</v>
      </c>
      <c r="D296" s="69">
        <v>11</v>
      </c>
      <c r="E296" s="70" t="s">
        <v>47</v>
      </c>
      <c r="F296" s="64"/>
      <c r="G296" s="42">
        <f>ROUND(D296*F296,2)</f>
        <v>0</v>
      </c>
    </row>
    <row r="297" spans="2:7" s="9" customFormat="1" ht="24">
      <c r="B297" s="73" t="s">
        <v>266</v>
      </c>
      <c r="C297" s="77" t="s">
        <v>234</v>
      </c>
      <c r="D297" s="69">
        <v>2</v>
      </c>
      <c r="E297" s="70" t="s">
        <v>47</v>
      </c>
      <c r="F297" s="64"/>
      <c r="G297" s="42">
        <f>ROUND(D297*F297,2)</f>
        <v>0</v>
      </c>
    </row>
    <row r="298" spans="2:7" s="9" customFormat="1">
      <c r="B298" s="73"/>
      <c r="C298" s="77"/>
      <c r="D298" s="69"/>
      <c r="E298" s="70"/>
      <c r="F298" s="64"/>
      <c r="G298" s="42"/>
    </row>
    <row r="299" spans="2:7" s="9" customFormat="1">
      <c r="B299" s="85" t="s">
        <v>267</v>
      </c>
      <c r="C299" s="86" t="s">
        <v>235</v>
      </c>
      <c r="D299" s="69"/>
      <c r="E299" s="70"/>
      <c r="F299" s="64"/>
      <c r="G299" s="42"/>
    </row>
    <row r="300" spans="2:7" s="9" customFormat="1">
      <c r="B300" s="73" t="s">
        <v>268</v>
      </c>
      <c r="C300" s="77" t="s">
        <v>236</v>
      </c>
      <c r="D300" s="69">
        <v>6</v>
      </c>
      <c r="E300" s="70" t="s">
        <v>47</v>
      </c>
      <c r="F300" s="64"/>
      <c r="G300" s="42">
        <f>ROUND(D300*F300,2)</f>
        <v>0</v>
      </c>
    </row>
    <row r="301" spans="2:7" s="9" customFormat="1">
      <c r="B301" s="73" t="s">
        <v>269</v>
      </c>
      <c r="C301" s="77" t="s">
        <v>237</v>
      </c>
      <c r="D301" s="69">
        <v>700</v>
      </c>
      <c r="E301" s="70" t="s">
        <v>33</v>
      </c>
      <c r="F301" s="64"/>
      <c r="G301" s="42">
        <f>ROUND(D301*F301,2)</f>
        <v>0</v>
      </c>
    </row>
    <row r="302" spans="2:7" s="9" customFormat="1" ht="24">
      <c r="B302" s="73" t="s">
        <v>270</v>
      </c>
      <c r="C302" s="77" t="s">
        <v>238</v>
      </c>
      <c r="D302" s="69">
        <v>400</v>
      </c>
      <c r="E302" s="70" t="s">
        <v>33</v>
      </c>
      <c r="F302" s="64"/>
      <c r="G302" s="42">
        <f>ROUND(D302*F302,2)</f>
        <v>0</v>
      </c>
    </row>
    <row r="303" spans="2:7" s="9" customFormat="1" ht="24">
      <c r="B303" s="73" t="s">
        <v>271</v>
      </c>
      <c r="C303" s="77" t="s">
        <v>239</v>
      </c>
      <c r="D303" s="69">
        <v>400</v>
      </c>
      <c r="E303" s="70" t="s">
        <v>33</v>
      </c>
      <c r="F303" s="64"/>
      <c r="G303" s="42">
        <f>ROUND(D303*F303,2)</f>
        <v>0</v>
      </c>
    </row>
    <row r="304" spans="2:7" s="9" customFormat="1">
      <c r="B304" s="73" t="s">
        <v>272</v>
      </c>
      <c r="C304" s="77" t="s">
        <v>240</v>
      </c>
      <c r="D304" s="69">
        <v>40</v>
      </c>
      <c r="E304" s="70" t="s">
        <v>33</v>
      </c>
      <c r="F304" s="64"/>
      <c r="G304" s="42">
        <f>ROUND(D304*F304,2)</f>
        <v>0</v>
      </c>
    </row>
    <row r="305" spans="2:7" s="9" customFormat="1">
      <c r="B305" s="73" t="s">
        <v>273</v>
      </c>
      <c r="C305" s="77" t="s">
        <v>241</v>
      </c>
      <c r="D305" s="69">
        <v>50</v>
      </c>
      <c r="E305" s="70" t="s">
        <v>47</v>
      </c>
      <c r="F305" s="64"/>
      <c r="G305" s="42">
        <f>ROUND(D305*F305,2)</f>
        <v>0</v>
      </c>
    </row>
    <row r="306" spans="2:7" s="9" customFormat="1">
      <c r="B306" s="73" t="s">
        <v>274</v>
      </c>
      <c r="C306" s="77" t="s">
        <v>242</v>
      </c>
      <c r="D306" s="69">
        <v>50</v>
      </c>
      <c r="E306" s="70" t="s">
        <v>33</v>
      </c>
      <c r="F306" s="64"/>
      <c r="G306" s="42">
        <f>ROUND(D306*F306,2)</f>
        <v>0</v>
      </c>
    </row>
    <row r="307" spans="2:7" s="9" customFormat="1">
      <c r="B307" s="73" t="s">
        <v>275</v>
      </c>
      <c r="C307" s="77" t="s">
        <v>243</v>
      </c>
      <c r="D307" s="69">
        <v>30</v>
      </c>
      <c r="E307" s="70" t="s">
        <v>47</v>
      </c>
      <c r="F307" s="64"/>
      <c r="G307" s="42">
        <f>ROUND(D307*F307,2)</f>
        <v>0</v>
      </c>
    </row>
    <row r="308" spans="2:7" s="9" customFormat="1">
      <c r="B308" s="73" t="s">
        <v>276</v>
      </c>
      <c r="C308" s="77" t="s">
        <v>244</v>
      </c>
      <c r="D308" s="69">
        <v>30</v>
      </c>
      <c r="E308" s="70" t="s">
        <v>47</v>
      </c>
      <c r="F308" s="64"/>
      <c r="G308" s="42">
        <f>ROUND(D308*F308,2)</f>
        <v>0</v>
      </c>
    </row>
    <row r="309" spans="2:7" s="9" customFormat="1">
      <c r="B309" s="73"/>
      <c r="C309" s="77"/>
      <c r="D309" s="69"/>
      <c r="E309" s="70"/>
      <c r="F309" s="64"/>
      <c r="G309" s="64"/>
    </row>
    <row r="310" spans="2:7" s="9" customFormat="1" ht="20.25">
      <c r="B310" s="31">
        <v>11</v>
      </c>
      <c r="C310" s="32" t="s">
        <v>140</v>
      </c>
      <c r="D310" s="33"/>
      <c r="E310" s="33"/>
      <c r="F310" s="89">
        <f>SUM(G311:G332)</f>
        <v>0</v>
      </c>
      <c r="G310" s="90"/>
    </row>
    <row r="311" spans="2:7" s="9" customFormat="1">
      <c r="B311" s="65"/>
      <c r="C311" s="68"/>
      <c r="D311" s="53"/>
      <c r="E311" s="72"/>
      <c r="F311" s="42"/>
      <c r="G311" s="42"/>
    </row>
    <row r="312" spans="2:7" s="9" customFormat="1" ht="24">
      <c r="B312" s="67" t="s">
        <v>183</v>
      </c>
      <c r="C312" s="68" t="s">
        <v>206</v>
      </c>
      <c r="D312" s="69"/>
      <c r="E312" s="70"/>
      <c r="F312" s="64"/>
      <c r="G312" s="64"/>
    </row>
    <row r="313" spans="2:7" s="9" customFormat="1" ht="12.75">
      <c r="B313" s="67" t="s">
        <v>182</v>
      </c>
      <c r="C313" s="77" t="s">
        <v>409</v>
      </c>
      <c r="D313" s="69">
        <v>150</v>
      </c>
      <c r="E313" s="70" t="s">
        <v>33</v>
      </c>
      <c r="F313" s="64"/>
      <c r="G313" s="64">
        <f>ROUND(D313*F313,2)</f>
        <v>0</v>
      </c>
    </row>
    <row r="314" spans="2:7" s="9" customFormat="1" ht="12.75">
      <c r="B314" s="67" t="s">
        <v>184</v>
      </c>
      <c r="C314" s="77" t="s">
        <v>408</v>
      </c>
      <c r="D314" s="69">
        <v>120</v>
      </c>
      <c r="E314" s="70" t="s">
        <v>33</v>
      </c>
      <c r="F314" s="64"/>
      <c r="G314" s="64">
        <f>ROUND(D314*F314,2)</f>
        <v>0</v>
      </c>
    </row>
    <row r="315" spans="2:7" s="9" customFormat="1">
      <c r="B315" s="73"/>
      <c r="C315" s="68"/>
      <c r="D315" s="69"/>
      <c r="E315" s="70"/>
      <c r="F315" s="64"/>
      <c r="G315" s="64"/>
    </row>
    <row r="316" spans="2:7" s="9" customFormat="1" ht="24">
      <c r="B316" s="73" t="s">
        <v>195</v>
      </c>
      <c r="C316" s="68" t="s">
        <v>207</v>
      </c>
      <c r="D316" s="69"/>
      <c r="E316" s="70"/>
      <c r="F316" s="64"/>
      <c r="G316" s="64"/>
    </row>
    <row r="317" spans="2:7" s="9" customFormat="1">
      <c r="B317" s="73" t="s">
        <v>196</v>
      </c>
      <c r="C317" s="77" t="s">
        <v>407</v>
      </c>
      <c r="D317" s="69">
        <v>70</v>
      </c>
      <c r="E317" s="70" t="s">
        <v>33</v>
      </c>
      <c r="F317" s="64"/>
      <c r="G317" s="64">
        <f>ROUND(D317*F317,2)</f>
        <v>0</v>
      </c>
    </row>
    <row r="318" spans="2:7" s="9" customFormat="1">
      <c r="B318" s="73" t="s">
        <v>197</v>
      </c>
      <c r="C318" s="77" t="s">
        <v>405</v>
      </c>
      <c r="D318" s="69">
        <v>100</v>
      </c>
      <c r="E318" s="70" t="s">
        <v>33</v>
      </c>
      <c r="F318" s="64"/>
      <c r="G318" s="64">
        <f>ROUND(D318*F318,2)</f>
        <v>0</v>
      </c>
    </row>
    <row r="319" spans="2:7" s="9" customFormat="1">
      <c r="B319" s="73" t="s">
        <v>198</v>
      </c>
      <c r="C319" s="77" t="s">
        <v>406</v>
      </c>
      <c r="D319" s="69">
        <v>16</v>
      </c>
      <c r="E319" s="70" t="s">
        <v>33</v>
      </c>
      <c r="F319" s="64"/>
      <c r="G319" s="64">
        <f>ROUND(D319*F319,2)</f>
        <v>0</v>
      </c>
    </row>
    <row r="320" spans="2:7" s="9" customFormat="1">
      <c r="B320" s="73"/>
      <c r="C320" s="77"/>
      <c r="D320" s="69"/>
      <c r="E320" s="70"/>
      <c r="F320" s="64"/>
      <c r="G320" s="64"/>
    </row>
    <row r="321" spans="2:7" s="9" customFormat="1" ht="24">
      <c r="B321" s="73" t="s">
        <v>199</v>
      </c>
      <c r="C321" s="68" t="s">
        <v>208</v>
      </c>
      <c r="D321" s="69"/>
      <c r="E321" s="70"/>
      <c r="F321" s="64"/>
      <c r="G321" s="64"/>
    </row>
    <row r="322" spans="2:7" s="9" customFormat="1">
      <c r="B322" s="73" t="s">
        <v>200</v>
      </c>
      <c r="C322" s="77" t="s">
        <v>403</v>
      </c>
      <c r="D322" s="69">
        <v>8</v>
      </c>
      <c r="E322" s="70" t="s">
        <v>47</v>
      </c>
      <c r="F322" s="64"/>
      <c r="G322" s="64">
        <f>ROUND(D322*F322,2)</f>
        <v>0</v>
      </c>
    </row>
    <row r="323" spans="2:7" s="9" customFormat="1">
      <c r="B323" s="73" t="s">
        <v>201</v>
      </c>
      <c r="C323" s="77" t="s">
        <v>404</v>
      </c>
      <c r="D323" s="69">
        <v>2</v>
      </c>
      <c r="E323" s="70" t="s">
        <v>47</v>
      </c>
      <c r="F323" s="64"/>
      <c r="G323" s="64">
        <f>ROUND(D323*F323,2)</f>
        <v>0</v>
      </c>
    </row>
    <row r="324" spans="2:7" s="9" customFormat="1">
      <c r="B324" s="73"/>
      <c r="C324" s="77"/>
      <c r="D324" s="69"/>
      <c r="E324" s="70"/>
      <c r="F324" s="64"/>
      <c r="G324" s="64"/>
    </row>
    <row r="325" spans="2:7" s="9" customFormat="1" ht="24">
      <c r="B325" s="73" t="s">
        <v>202</v>
      </c>
      <c r="C325" s="68" t="s">
        <v>209</v>
      </c>
      <c r="D325" s="69">
        <v>2</v>
      </c>
      <c r="E325" s="70" t="s">
        <v>47</v>
      </c>
      <c r="F325" s="64"/>
      <c r="G325" s="64">
        <f>ROUND(D325*F325,2)</f>
        <v>0</v>
      </c>
    </row>
    <row r="326" spans="2:7" s="9" customFormat="1">
      <c r="B326" s="73"/>
      <c r="C326" s="68"/>
      <c r="D326" s="69"/>
      <c r="E326" s="70"/>
      <c r="F326" s="64"/>
      <c r="G326" s="64"/>
    </row>
    <row r="327" spans="2:7" s="9" customFormat="1" ht="24">
      <c r="B327" s="73" t="s">
        <v>203</v>
      </c>
      <c r="C327" s="68" t="s">
        <v>210</v>
      </c>
      <c r="D327" s="69">
        <v>2</v>
      </c>
      <c r="E327" s="70" t="s">
        <v>47</v>
      </c>
      <c r="F327" s="64"/>
      <c r="G327" s="64">
        <f>ROUND(D327*F327,2)</f>
        <v>0</v>
      </c>
    </row>
    <row r="328" spans="2:7" s="9" customFormat="1">
      <c r="B328" s="73"/>
      <c r="C328" s="68"/>
      <c r="D328" s="69"/>
      <c r="E328" s="70"/>
      <c r="F328" s="64"/>
      <c r="G328" s="64"/>
    </row>
    <row r="329" spans="2:7" s="9" customFormat="1" ht="24">
      <c r="B329" s="73" t="s">
        <v>204</v>
      </c>
      <c r="C329" s="68" t="s">
        <v>211</v>
      </c>
      <c r="D329" s="69">
        <v>2</v>
      </c>
      <c r="E329" s="70" t="s">
        <v>47</v>
      </c>
      <c r="F329" s="64"/>
      <c r="G329" s="64">
        <f>ROUND(D329*F329,2)</f>
        <v>0</v>
      </c>
    </row>
    <row r="330" spans="2:7" s="9" customFormat="1">
      <c r="B330" s="73"/>
      <c r="C330" s="68"/>
      <c r="D330" s="69"/>
      <c r="E330" s="70"/>
      <c r="F330" s="64"/>
      <c r="G330" s="64"/>
    </row>
    <row r="331" spans="2:7" s="9" customFormat="1" ht="60">
      <c r="B331" s="41" t="s">
        <v>212</v>
      </c>
      <c r="C331" s="68" t="s">
        <v>213</v>
      </c>
      <c r="D331" s="53">
        <v>1</v>
      </c>
      <c r="E331" s="72" t="s">
        <v>47</v>
      </c>
      <c r="F331" s="42"/>
      <c r="G331" s="42">
        <f>ROUND(D331*F331,2)</f>
        <v>0</v>
      </c>
    </row>
    <row r="332" spans="2:7" s="9" customFormat="1">
      <c r="B332" s="73"/>
      <c r="C332" s="68"/>
      <c r="D332" s="69"/>
      <c r="E332" s="70"/>
      <c r="F332" s="64"/>
      <c r="G332" s="64"/>
    </row>
    <row r="333" spans="2:7" s="9" customFormat="1" ht="20.25">
      <c r="B333" s="31">
        <v>12</v>
      </c>
      <c r="C333" s="32" t="s">
        <v>141</v>
      </c>
      <c r="D333" s="33"/>
      <c r="E333" s="33"/>
      <c r="F333" s="89">
        <f>SUM(G334:G353)</f>
        <v>0</v>
      </c>
      <c r="G333" s="90"/>
    </row>
    <row r="334" spans="2:7" s="9" customFormat="1">
      <c r="B334" s="65"/>
      <c r="C334" s="68"/>
      <c r="D334" s="53"/>
      <c r="E334" s="72"/>
      <c r="F334" s="42"/>
      <c r="G334" s="42"/>
    </row>
    <row r="335" spans="2:7" s="9" customFormat="1">
      <c r="B335" s="65" t="s">
        <v>143</v>
      </c>
      <c r="C335" s="87" t="s">
        <v>422</v>
      </c>
      <c r="D335" s="53"/>
      <c r="E335" s="72"/>
      <c r="F335" s="42"/>
      <c r="G335" s="42"/>
    </row>
    <row r="336" spans="2:7" s="9" customFormat="1" ht="48">
      <c r="B336" s="73" t="s">
        <v>399</v>
      </c>
      <c r="C336" s="68" t="s">
        <v>181</v>
      </c>
    </row>
    <row r="337" spans="2:16" s="9" customFormat="1">
      <c r="B337" s="73" t="s">
        <v>423</v>
      </c>
      <c r="C337" s="74" t="s">
        <v>109</v>
      </c>
      <c r="D337" s="53">
        <v>7.46</v>
      </c>
      <c r="E337" s="72" t="s">
        <v>33</v>
      </c>
      <c r="F337" s="42"/>
      <c r="G337" s="42">
        <f>ROUND(D337*F337,2)</f>
        <v>0</v>
      </c>
    </row>
    <row r="338" spans="2:16" s="9" customFormat="1">
      <c r="B338" s="73" t="s">
        <v>424</v>
      </c>
      <c r="C338" s="74" t="s">
        <v>180</v>
      </c>
      <c r="D338" s="53">
        <v>6.41</v>
      </c>
      <c r="E338" s="72" t="s">
        <v>33</v>
      </c>
      <c r="F338" s="42"/>
      <c r="G338" s="42">
        <f>ROUND(D338*F338,2)</f>
        <v>0</v>
      </c>
    </row>
    <row r="339" spans="2:16" s="9" customFormat="1" ht="11.25"/>
    <row r="340" spans="2:16" s="9" customFormat="1" ht="60">
      <c r="B340" s="73" t="s">
        <v>400</v>
      </c>
      <c r="C340" s="68" t="s">
        <v>110</v>
      </c>
      <c r="D340" s="53">
        <v>2</v>
      </c>
      <c r="E340" s="72" t="s">
        <v>47</v>
      </c>
      <c r="F340" s="42"/>
      <c r="G340" s="42">
        <f>ROUND(D340*F340,2)</f>
        <v>0</v>
      </c>
      <c r="I340" s="73"/>
      <c r="J340" s="68"/>
      <c r="K340" s="53"/>
      <c r="L340" s="72"/>
      <c r="M340" s="64"/>
      <c r="N340" s="42"/>
      <c r="O340" s="42"/>
      <c r="P340" s="42"/>
    </row>
    <row r="341" spans="2:16" s="9" customFormat="1">
      <c r="B341" s="73"/>
      <c r="C341" s="68"/>
      <c r="D341" s="53"/>
      <c r="E341" s="72"/>
      <c r="F341" s="42"/>
      <c r="G341" s="42"/>
    </row>
    <row r="342" spans="2:16" s="9" customFormat="1">
      <c r="B342" s="73" t="s">
        <v>425</v>
      </c>
      <c r="C342" s="87" t="s">
        <v>426</v>
      </c>
      <c r="D342" s="53"/>
      <c r="E342" s="72"/>
      <c r="F342" s="42"/>
      <c r="G342" s="42"/>
    </row>
    <row r="343" spans="2:16" s="9" customFormat="1" ht="36">
      <c r="B343" s="73" t="s">
        <v>427</v>
      </c>
      <c r="C343" s="68" t="s">
        <v>437</v>
      </c>
      <c r="D343" s="53">
        <v>2</v>
      </c>
      <c r="E343" s="72" t="s">
        <v>47</v>
      </c>
      <c r="F343" s="42"/>
      <c r="G343" s="42">
        <f>D343*F343</f>
        <v>0</v>
      </c>
    </row>
    <row r="344" spans="2:16" s="9" customFormat="1" ht="24">
      <c r="B344" s="73" t="s">
        <v>428</v>
      </c>
      <c r="C344" s="68" t="s">
        <v>439</v>
      </c>
      <c r="D344" s="53">
        <v>90</v>
      </c>
      <c r="E344" s="72" t="s">
        <v>33</v>
      </c>
      <c r="F344" s="42"/>
      <c r="G344" s="42">
        <f>D344*F344</f>
        <v>0</v>
      </c>
    </row>
    <row r="345" spans="2:16" s="9" customFormat="1" ht="24">
      <c r="B345" s="73" t="s">
        <v>429</v>
      </c>
      <c r="C345" s="68" t="s">
        <v>440</v>
      </c>
      <c r="D345" s="53">
        <v>18</v>
      </c>
      <c r="E345" s="72" t="s">
        <v>33</v>
      </c>
      <c r="F345" s="42"/>
      <c r="G345" s="42">
        <f>D345*F345</f>
        <v>0</v>
      </c>
    </row>
    <row r="346" spans="2:16" s="9" customFormat="1" ht="24">
      <c r="B346" s="73" t="s">
        <v>430</v>
      </c>
      <c r="C346" s="68" t="s">
        <v>441</v>
      </c>
      <c r="D346" s="53">
        <v>14</v>
      </c>
      <c r="E346" s="72" t="s">
        <v>47</v>
      </c>
      <c r="F346" s="42"/>
      <c r="G346" s="42">
        <f>D346*F346</f>
        <v>0</v>
      </c>
    </row>
    <row r="347" spans="2:16" s="9" customFormat="1">
      <c r="B347" s="73" t="s">
        <v>431</v>
      </c>
      <c r="C347" s="68" t="s">
        <v>438</v>
      </c>
      <c r="D347" s="53">
        <v>4</v>
      </c>
      <c r="E347" s="72" t="s">
        <v>47</v>
      </c>
      <c r="F347" s="42"/>
      <c r="G347" s="42">
        <f>D347*F347</f>
        <v>0</v>
      </c>
    </row>
    <row r="348" spans="2:16" s="9" customFormat="1" ht="36">
      <c r="B348" s="73" t="s">
        <v>432</v>
      </c>
      <c r="C348" s="68" t="s">
        <v>442</v>
      </c>
      <c r="D348" s="53">
        <v>14</v>
      </c>
      <c r="E348" s="72" t="s">
        <v>47</v>
      </c>
      <c r="F348" s="42"/>
      <c r="G348" s="42">
        <f>D348*F348</f>
        <v>0</v>
      </c>
    </row>
    <row r="349" spans="2:16" s="9" customFormat="1" ht="26.25" customHeight="1">
      <c r="B349" s="73" t="s">
        <v>433</v>
      </c>
      <c r="C349" s="68" t="s">
        <v>443</v>
      </c>
      <c r="D349" s="53">
        <v>14</v>
      </c>
      <c r="E349" s="72" t="s">
        <v>47</v>
      </c>
      <c r="F349" s="42"/>
      <c r="G349" s="42">
        <f>D349*F349</f>
        <v>0</v>
      </c>
    </row>
    <row r="350" spans="2:16" s="9" customFormat="1" ht="24">
      <c r="B350" s="73" t="s">
        <v>434</v>
      </c>
      <c r="C350" s="68" t="s">
        <v>444</v>
      </c>
      <c r="D350" s="53">
        <v>8</v>
      </c>
      <c r="E350" s="72" t="s">
        <v>47</v>
      </c>
      <c r="F350" s="42"/>
      <c r="G350" s="42">
        <f>D350*F350</f>
        <v>0</v>
      </c>
    </row>
    <row r="351" spans="2:16" s="9" customFormat="1" ht="24">
      <c r="B351" s="73" t="s">
        <v>435</v>
      </c>
      <c r="C351" s="68" t="s">
        <v>445</v>
      </c>
      <c r="D351" s="53">
        <v>14</v>
      </c>
      <c r="E351" s="72" t="s">
        <v>47</v>
      </c>
      <c r="F351" s="42"/>
      <c r="G351" s="42">
        <f>D351*F351</f>
        <v>0</v>
      </c>
    </row>
    <row r="352" spans="2:16" s="9" customFormat="1" ht="24">
      <c r="B352" s="73" t="s">
        <v>436</v>
      </c>
      <c r="C352" s="68" t="s">
        <v>446</v>
      </c>
      <c r="D352" s="53">
        <v>4</v>
      </c>
      <c r="E352" s="72" t="s">
        <v>47</v>
      </c>
      <c r="F352" s="42"/>
      <c r="G352" s="42">
        <f>D352*F352</f>
        <v>0</v>
      </c>
    </row>
    <row r="353" spans="2:7" s="9" customFormat="1">
      <c r="B353" s="73"/>
      <c r="C353" s="68"/>
      <c r="D353" s="53"/>
      <c r="E353" s="72"/>
      <c r="F353" s="42"/>
      <c r="G353" s="42"/>
    </row>
    <row r="354" spans="2:7" s="9" customFormat="1" ht="20.25">
      <c r="B354" s="31">
        <v>13</v>
      </c>
      <c r="C354" s="32" t="s">
        <v>142</v>
      </c>
      <c r="D354" s="33"/>
      <c r="E354" s="33"/>
      <c r="F354" s="89">
        <f>SUM(G355:G367)</f>
        <v>0</v>
      </c>
      <c r="G354" s="90"/>
    </row>
    <row r="355" spans="2:7" s="9" customFormat="1">
      <c r="B355" s="65"/>
      <c r="C355" s="68"/>
      <c r="D355" s="53"/>
      <c r="E355" s="72"/>
      <c r="F355" s="42"/>
      <c r="G355" s="42"/>
    </row>
    <row r="356" spans="2:7" s="9" customFormat="1" ht="96">
      <c r="B356" s="65" t="s">
        <v>144</v>
      </c>
      <c r="C356" s="68" t="s">
        <v>153</v>
      </c>
      <c r="D356" s="53">
        <v>2</v>
      </c>
      <c r="E356" s="72" t="s">
        <v>47</v>
      </c>
      <c r="F356" s="42"/>
      <c r="G356" s="42">
        <f>ROUND(D356*F356,2)</f>
        <v>0</v>
      </c>
    </row>
    <row r="357" spans="2:7" s="9" customFormat="1">
      <c r="B357" s="65"/>
      <c r="C357" s="68"/>
      <c r="D357" s="53"/>
      <c r="E357" s="72"/>
      <c r="F357" s="42"/>
      <c r="G357" s="42"/>
    </row>
    <row r="358" spans="2:7" s="9" customFormat="1" ht="36">
      <c r="B358" s="65" t="s">
        <v>391</v>
      </c>
      <c r="C358" s="68" t="s">
        <v>148</v>
      </c>
      <c r="D358" s="53"/>
      <c r="E358" s="72"/>
      <c r="F358" s="42"/>
      <c r="G358" s="42"/>
    </row>
    <row r="359" spans="2:7" s="9" customFormat="1">
      <c r="B359" s="65" t="s">
        <v>392</v>
      </c>
      <c r="C359" s="68" t="s">
        <v>146</v>
      </c>
      <c r="D359" s="53">
        <v>9.82</v>
      </c>
      <c r="E359" s="72" t="s">
        <v>33</v>
      </c>
      <c r="F359" s="42"/>
      <c r="G359" s="42">
        <f>ROUND(D359*F359,2)</f>
        <v>0</v>
      </c>
    </row>
    <row r="360" spans="2:7" s="9" customFormat="1">
      <c r="B360" s="65" t="s">
        <v>393</v>
      </c>
      <c r="C360" s="68" t="s">
        <v>147</v>
      </c>
      <c r="D360" s="53">
        <v>2.94</v>
      </c>
      <c r="E360" s="72" t="s">
        <v>33</v>
      </c>
      <c r="F360" s="42"/>
      <c r="G360" s="42">
        <f>ROUND(D360*F360,2)</f>
        <v>0</v>
      </c>
    </row>
    <row r="361" spans="2:7" s="9" customFormat="1">
      <c r="B361" s="65"/>
      <c r="C361" s="68"/>
      <c r="D361" s="53"/>
      <c r="E361" s="72"/>
      <c r="F361" s="42"/>
      <c r="G361" s="42"/>
    </row>
    <row r="362" spans="2:7" s="9" customFormat="1" ht="168" customHeight="1">
      <c r="B362" s="65" t="s">
        <v>394</v>
      </c>
      <c r="C362" s="68" t="s">
        <v>152</v>
      </c>
      <c r="D362" s="53">
        <v>1</v>
      </c>
      <c r="E362" s="72" t="s">
        <v>47</v>
      </c>
      <c r="F362" s="42"/>
      <c r="G362" s="42">
        <f>ROUND(D362*F362,2)</f>
        <v>0</v>
      </c>
    </row>
    <row r="363" spans="2:7" s="9" customFormat="1">
      <c r="B363" s="65"/>
      <c r="C363" s="68"/>
      <c r="D363" s="53"/>
      <c r="E363" s="72"/>
      <c r="F363" s="42"/>
      <c r="G363" s="42"/>
    </row>
    <row r="364" spans="2:7" s="9" customFormat="1" ht="48">
      <c r="B364" s="65" t="s">
        <v>395</v>
      </c>
      <c r="C364" s="68" t="s">
        <v>151</v>
      </c>
      <c r="D364" s="53"/>
      <c r="E364" s="72"/>
      <c r="F364" s="42"/>
      <c r="G364" s="42"/>
    </row>
    <row r="365" spans="2:7" s="9" customFormat="1">
      <c r="B365" s="65" t="s">
        <v>396</v>
      </c>
      <c r="C365" s="68" t="s">
        <v>149</v>
      </c>
      <c r="D365" s="53">
        <v>2</v>
      </c>
      <c r="E365" s="72" t="s">
        <v>47</v>
      </c>
      <c r="F365" s="42"/>
      <c r="G365" s="42">
        <f>ROUND(D365*F365,2)</f>
        <v>0</v>
      </c>
    </row>
    <row r="366" spans="2:7" s="9" customFormat="1">
      <c r="B366" s="65" t="s">
        <v>397</v>
      </c>
      <c r="C366" s="68" t="s">
        <v>150</v>
      </c>
      <c r="D366" s="53">
        <v>2</v>
      </c>
      <c r="E366" s="72" t="s">
        <v>47</v>
      </c>
      <c r="F366" s="42"/>
      <c r="G366" s="42">
        <f>ROUND(D366*F366,2)</f>
        <v>0</v>
      </c>
    </row>
    <row r="367" spans="2:7" s="9" customFormat="1">
      <c r="B367" s="65"/>
      <c r="C367" s="68"/>
      <c r="D367" s="53"/>
      <c r="E367" s="72"/>
      <c r="F367" s="42"/>
      <c r="G367" s="42"/>
    </row>
    <row r="368" spans="2:7" s="9" customFormat="1" ht="20.25">
      <c r="B368" s="31">
        <v>14</v>
      </c>
      <c r="C368" s="32" t="s">
        <v>145</v>
      </c>
      <c r="D368" s="33"/>
      <c r="E368" s="33"/>
      <c r="F368" s="89">
        <f>SUM(G369:G373)</f>
        <v>0</v>
      </c>
      <c r="G368" s="90"/>
    </row>
    <row r="369" spans="2:7" s="9" customFormat="1">
      <c r="B369" s="65"/>
      <c r="D369" s="53"/>
      <c r="E369" s="72"/>
      <c r="F369" s="42"/>
      <c r="G369" s="42"/>
    </row>
    <row r="370" spans="2:7" s="9" customFormat="1" ht="60">
      <c r="B370" s="65" t="s">
        <v>398</v>
      </c>
      <c r="C370" s="68" t="s">
        <v>381</v>
      </c>
      <c r="D370" s="53">
        <v>2</v>
      </c>
      <c r="E370" s="72" t="s">
        <v>47</v>
      </c>
      <c r="F370" s="42"/>
      <c r="G370" s="42">
        <f>ROUND(D370*F370,2)</f>
        <v>0</v>
      </c>
    </row>
    <row r="371" spans="2:7" s="9" customFormat="1">
      <c r="B371" s="65"/>
      <c r="C371" s="68"/>
      <c r="D371" s="53"/>
      <c r="E371" s="72"/>
      <c r="F371" s="42"/>
      <c r="G371" s="42"/>
    </row>
    <row r="372" spans="2:7" s="9" customFormat="1" ht="276">
      <c r="B372" s="73" t="s">
        <v>476</v>
      </c>
      <c r="C372" s="68" t="s">
        <v>477</v>
      </c>
      <c r="D372" s="69">
        <v>2</v>
      </c>
      <c r="E372" s="70" t="s">
        <v>47</v>
      </c>
      <c r="F372" s="64"/>
      <c r="G372" s="64">
        <f>ROUND(D372*F372,2)</f>
        <v>0</v>
      </c>
    </row>
    <row r="373" spans="2:7" s="9" customFormat="1">
      <c r="B373" s="65"/>
      <c r="C373" s="68"/>
      <c r="D373" s="53"/>
      <c r="E373" s="72"/>
      <c r="F373" s="42"/>
      <c r="G373" s="42"/>
    </row>
    <row r="374" spans="2:7" s="9" customFormat="1" ht="20.25">
      <c r="B374" s="31">
        <v>15</v>
      </c>
      <c r="C374" s="32" t="s">
        <v>205</v>
      </c>
      <c r="D374" s="33"/>
      <c r="E374" s="33"/>
      <c r="F374" s="89">
        <f>SUM(G375:G383)</f>
        <v>0</v>
      </c>
      <c r="G374" s="90"/>
    </row>
    <row r="375" spans="2:7" s="9" customFormat="1">
      <c r="B375" s="65"/>
      <c r="C375" s="68"/>
      <c r="D375" s="53"/>
      <c r="E375" s="72"/>
      <c r="F375" s="42"/>
      <c r="G375" s="42"/>
    </row>
    <row r="376" spans="2:7" s="9" customFormat="1" ht="24">
      <c r="B376" s="65" t="s">
        <v>214</v>
      </c>
      <c r="C376" s="68" t="s">
        <v>384</v>
      </c>
      <c r="D376" s="53">
        <v>1</v>
      </c>
      <c r="E376" s="72" t="s">
        <v>47</v>
      </c>
      <c r="F376" s="42"/>
      <c r="G376" s="42">
        <f>ROUND(D376*F376,2)</f>
        <v>0</v>
      </c>
    </row>
    <row r="377" spans="2:7" s="9" customFormat="1">
      <c r="B377" s="65"/>
      <c r="C377" s="68"/>
      <c r="D377" s="53"/>
      <c r="E377" s="72"/>
      <c r="F377" s="42"/>
      <c r="G377" s="42"/>
    </row>
    <row r="378" spans="2:7" s="9" customFormat="1" ht="60">
      <c r="B378" s="65" t="s">
        <v>383</v>
      </c>
      <c r="C378" s="68" t="s">
        <v>388</v>
      </c>
      <c r="D378" s="53"/>
      <c r="E378" s="54"/>
      <c r="F378" s="42"/>
      <c r="G378" s="42"/>
    </row>
    <row r="379" spans="2:7" s="9" customFormat="1">
      <c r="B379" s="65" t="s">
        <v>389</v>
      </c>
      <c r="C379" s="68" t="s">
        <v>385</v>
      </c>
      <c r="D379" s="53">
        <v>2</v>
      </c>
      <c r="E379" s="54" t="s">
        <v>47</v>
      </c>
      <c r="F379" s="42"/>
      <c r="G379" s="42">
        <f>ROUND(D379*F379,2)</f>
        <v>0</v>
      </c>
    </row>
    <row r="380" spans="2:7" s="9" customFormat="1">
      <c r="B380" s="65" t="s">
        <v>390</v>
      </c>
      <c r="C380" s="68" t="s">
        <v>387</v>
      </c>
      <c r="D380" s="53">
        <v>1</v>
      </c>
      <c r="E380" s="54" t="s">
        <v>47</v>
      </c>
      <c r="F380" s="42"/>
      <c r="G380" s="42">
        <f>ROUND(D380*F380,2)</f>
        <v>0</v>
      </c>
    </row>
    <row r="381" spans="2:7" s="9" customFormat="1">
      <c r="B381" s="65" t="s">
        <v>454</v>
      </c>
      <c r="C381" s="68" t="s">
        <v>386</v>
      </c>
      <c r="D381" s="53">
        <v>4</v>
      </c>
      <c r="E381" s="54" t="s">
        <v>47</v>
      </c>
      <c r="F381" s="42"/>
      <c r="G381" s="42">
        <f>ROUND(D381*F381,2)</f>
        <v>0</v>
      </c>
    </row>
    <row r="382" spans="2:7" s="9" customFormat="1">
      <c r="B382" s="65" t="s">
        <v>453</v>
      </c>
      <c r="C382" s="68" t="s">
        <v>455</v>
      </c>
      <c r="D382" s="53">
        <v>3</v>
      </c>
      <c r="E382" s="54" t="s">
        <v>47</v>
      </c>
      <c r="F382" s="42"/>
      <c r="G382" s="42">
        <f>ROUND(D382*F382,2)</f>
        <v>0</v>
      </c>
    </row>
    <row r="383" spans="2:7" s="9" customFormat="1" ht="11.25"/>
    <row r="384" spans="2:7" s="9" customFormat="1" ht="20.25">
      <c r="B384" s="31">
        <v>16</v>
      </c>
      <c r="C384" s="32" t="s">
        <v>371</v>
      </c>
      <c r="D384" s="33"/>
      <c r="E384" s="33"/>
      <c r="F384" s="89">
        <f>SUM(G385:G394)</f>
        <v>0</v>
      </c>
      <c r="G384" s="90"/>
    </row>
    <row r="385" spans="2:9" s="9" customFormat="1">
      <c r="B385" s="65"/>
      <c r="C385" s="68"/>
      <c r="D385" s="53"/>
      <c r="E385" s="72"/>
      <c r="F385" s="42"/>
      <c r="G385" s="42"/>
    </row>
    <row r="386" spans="2:9" s="9" customFormat="1">
      <c r="B386" s="84" t="s">
        <v>376</v>
      </c>
      <c r="C386" s="80" t="s">
        <v>371</v>
      </c>
      <c r="D386" s="53"/>
      <c r="E386" s="54"/>
      <c r="F386" s="42"/>
      <c r="G386" s="29"/>
    </row>
    <row r="387" spans="2:9" s="9" customFormat="1">
      <c r="B387" s="7" t="s">
        <v>377</v>
      </c>
      <c r="C387" s="80" t="str">
        <f>UPPER("Muros de Vedação")</f>
        <v>MUROS DE VEDAÇÃO</v>
      </c>
      <c r="D387" s="53"/>
      <c r="E387" s="54"/>
      <c r="F387" s="42"/>
      <c r="G387" s="29"/>
    </row>
    <row r="388" spans="2:9" s="9" customFormat="1" ht="36">
      <c r="B388" s="7" t="s">
        <v>378</v>
      </c>
      <c r="C388" s="40" t="s">
        <v>373</v>
      </c>
      <c r="D388" s="53">
        <v>1</v>
      </c>
      <c r="E388" s="54" t="s">
        <v>23</v>
      </c>
      <c r="F388" s="42"/>
      <c r="G388" s="42">
        <f>ROUND(D388*F388,2)</f>
        <v>0</v>
      </c>
    </row>
    <row r="389" spans="2:9" s="9" customFormat="1">
      <c r="B389" s="7"/>
      <c r="C389" s="40"/>
      <c r="D389" s="53"/>
      <c r="E389" s="54"/>
      <c r="F389" s="42"/>
      <c r="G389" s="29"/>
    </row>
    <row r="390" spans="2:9" s="9" customFormat="1">
      <c r="B390" s="84" t="s">
        <v>379</v>
      </c>
      <c r="C390" s="80" t="s">
        <v>472</v>
      </c>
      <c r="D390" s="53"/>
      <c r="E390" s="54"/>
      <c r="F390" s="42"/>
      <c r="G390" s="29"/>
    </row>
    <row r="391" spans="2:9" s="9" customFormat="1">
      <c r="B391" s="7" t="s">
        <v>380</v>
      </c>
      <c r="C391" s="40" t="s">
        <v>375</v>
      </c>
      <c r="D391" s="53">
        <v>39.93</v>
      </c>
      <c r="E391" s="54" t="s">
        <v>0</v>
      </c>
      <c r="F391" s="42"/>
      <c r="G391" s="42">
        <f>ROUND(D391*F391,2)</f>
        <v>0</v>
      </c>
    </row>
    <row r="392" spans="2:9" s="9" customFormat="1">
      <c r="B392" s="7"/>
      <c r="C392" s="40"/>
      <c r="D392" s="53"/>
      <c r="E392" s="54"/>
      <c r="F392" s="42"/>
      <c r="G392" s="42"/>
    </row>
    <row r="393" spans="2:9" s="9" customFormat="1" ht="37.5" customHeight="1">
      <c r="B393" s="7" t="s">
        <v>473</v>
      </c>
      <c r="C393" s="40" t="s">
        <v>471</v>
      </c>
      <c r="D393" s="53">
        <v>27.849999999999998</v>
      </c>
      <c r="E393" s="54" t="s">
        <v>0</v>
      </c>
      <c r="F393" s="42"/>
      <c r="G393" s="42">
        <f>ROUND(D393*F393,2)</f>
        <v>0</v>
      </c>
    </row>
    <row r="394" spans="2:9" s="9" customFormat="1" ht="12" customHeight="1" thickBot="1">
      <c r="B394" s="65"/>
      <c r="C394" s="68"/>
      <c r="D394" s="53"/>
      <c r="E394" s="72"/>
      <c r="F394" s="42"/>
      <c r="G394" s="42"/>
    </row>
    <row r="395" spans="2:9" ht="28.5" customHeight="1" thickBot="1">
      <c r="B395" s="93" t="s">
        <v>132</v>
      </c>
      <c r="C395" s="93"/>
      <c r="D395" s="93"/>
      <c r="E395" s="93"/>
      <c r="F395" s="94">
        <f>F17+F29+F33+F40+F63+F71+F182+F210+F242+F273+F310+F333+F354+F368+F374+F384</f>
        <v>0</v>
      </c>
      <c r="G395" s="94"/>
      <c r="I395" s="78"/>
    </row>
    <row r="396" spans="2:9">
      <c r="G396" s="78"/>
    </row>
    <row r="397" spans="2:9">
      <c r="B397" s="18"/>
      <c r="C397" s="15"/>
      <c r="D397" s="19"/>
      <c r="E397" s="17"/>
      <c r="F397" s="29"/>
      <c r="G397" s="29"/>
    </row>
    <row r="398" spans="2:9">
      <c r="B398" s="73"/>
      <c r="C398" s="68"/>
      <c r="D398" s="53"/>
      <c r="E398" s="72"/>
      <c r="F398" s="42"/>
      <c r="G398" s="42"/>
    </row>
    <row r="399" spans="2:9">
      <c r="B399" s="73"/>
      <c r="C399" s="68"/>
      <c r="D399" s="53"/>
      <c r="E399" s="72"/>
      <c r="F399" s="42"/>
      <c r="G399" s="42"/>
    </row>
    <row r="400" spans="2:9">
      <c r="B400" s="73"/>
      <c r="C400" s="68"/>
      <c r="D400" s="53"/>
      <c r="E400" s="72"/>
      <c r="F400" s="42"/>
      <c r="G400" s="42"/>
    </row>
    <row r="401" spans="2:7">
      <c r="B401" s="73"/>
      <c r="C401" s="68"/>
      <c r="D401" s="53"/>
      <c r="E401" s="72"/>
      <c r="F401" s="42"/>
      <c r="G401" s="42"/>
    </row>
    <row r="402" spans="2:7">
      <c r="B402" s="73"/>
      <c r="C402" s="68"/>
      <c r="D402" s="53"/>
      <c r="E402" s="72"/>
      <c r="F402" s="42"/>
      <c r="G402" s="42"/>
    </row>
    <row r="406" spans="2:7">
      <c r="B406" s="65"/>
      <c r="C406" s="68"/>
      <c r="D406" s="53"/>
      <c r="E406" s="54"/>
      <c r="F406" s="42"/>
      <c r="G406" s="42"/>
    </row>
    <row r="407" spans="2:7">
      <c r="B407" s="65"/>
      <c r="C407" s="68"/>
      <c r="D407" s="53"/>
      <c r="E407" s="54"/>
      <c r="F407" s="42"/>
      <c r="G407" s="42"/>
    </row>
    <row r="408" spans="2:7">
      <c r="B408" s="65"/>
      <c r="C408" s="68"/>
      <c r="D408" s="53"/>
      <c r="E408" s="54"/>
      <c r="F408" s="42"/>
      <c r="G408" s="42"/>
    </row>
    <row r="409" spans="2:7">
      <c r="B409" s="65"/>
      <c r="C409" s="68"/>
      <c r="D409" s="53"/>
      <c r="E409" s="54"/>
      <c r="F409" s="42"/>
      <c r="G409" s="42"/>
    </row>
  </sheetData>
  <mergeCells count="22">
    <mergeCell ref="B395:E395"/>
    <mergeCell ref="F10:G10"/>
    <mergeCell ref="F333:G333"/>
    <mergeCell ref="F354:G354"/>
    <mergeCell ref="F368:G368"/>
    <mergeCell ref="F29:G29"/>
    <mergeCell ref="F395:G395"/>
    <mergeCell ref="B13:C13"/>
    <mergeCell ref="F71:G71"/>
    <mergeCell ref="F63:G63"/>
    <mergeCell ref="F242:G242"/>
    <mergeCell ref="F40:G40"/>
    <mergeCell ref="F33:G33"/>
    <mergeCell ref="F17:G17"/>
    <mergeCell ref="F384:G384"/>
    <mergeCell ref="F374:G374"/>
    <mergeCell ref="B8:G8"/>
    <mergeCell ref="F273:G273"/>
    <mergeCell ref="F310:G310"/>
    <mergeCell ref="B15:G15"/>
    <mergeCell ref="F182:G182"/>
    <mergeCell ref="F210:G210"/>
  </mergeCells>
  <pageMargins left="0.39370078740157483" right="0.39370078740157483" top="0.39370078740157483" bottom="0.39370078740157483" header="0" footer="0"/>
  <pageSetup paperSize="9" scale="85" orientation="portrait" r:id="rId1"/>
  <headerFooter>
    <oddFooter>&amp;R&amp;8&amp;P de&amp;N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MQ</vt:lpstr>
      <vt:lpstr>MQ!Área_de_Impressão</vt:lpstr>
      <vt:lpstr>MQ!Títulos_de_Impressão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CMC</dc:creator>
  <cp:lastModifiedBy>Luís Gonçalves</cp:lastModifiedBy>
  <cp:lastPrinted>2023-06-28T09:43:52Z</cp:lastPrinted>
  <dcterms:created xsi:type="dcterms:W3CDTF">2018-06-08T15:10:06Z</dcterms:created>
  <dcterms:modified xsi:type="dcterms:W3CDTF">2023-06-28T09:44:50Z</dcterms:modified>
</cp:coreProperties>
</file>